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structure.xml" ContentType="application/vnd.ms-excel.rdrichvaluestructure+xml"/>
  <Override PartName="/xl/richData/rdRichValueTypes.xml" ContentType="application/vnd.ms-excel.rdrichvaluetypes+xml"/>
  <Override PartName="/xl/richData/rdrichvalue.xml" ContentType="application/vnd.ms-excel.rdrichvalu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updateLinks="never" defaultThemeVersion="166925"/>
  <mc:AlternateContent xmlns:mc="http://schemas.openxmlformats.org/markup-compatibility/2006">
    <mc:Choice Requires="x15">
      <x15ac:absPath xmlns:x15ac="http://schemas.microsoft.com/office/spreadsheetml/2010/11/ac" url="N:\28179 Former Links Children Centre, Linnet Close\03 - Planning\"/>
    </mc:Choice>
  </mc:AlternateContent>
  <xr:revisionPtr revIDLastSave="0" documentId="13_ncr:1_{A1113191-E2C1-4BF9-9770-835E7A673204}"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28920" yWindow="-120" windowWidth="29040" windowHeight="1584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C5" i="9" l="1"/>
  <c r="C11" i="8"/>
  <c r="D30" i="22"/>
  <c r="B5" i="10" l="1"/>
  <c r="G30" i="22"/>
  <c r="C28" i="8" l="1"/>
  <c r="C22" i="9"/>
  <c r="B6" i="10" l="1"/>
  <c r="B12" i="10" s="1"/>
  <c r="B22" i="9"/>
  <c r="B28" i="8"/>
  <c r="B7" i="10" l="1"/>
  <c r="B8" i="10" s="1"/>
  <c r="B10" i="10" s="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<sst xmlns="http://schemas.openxmlformats.org/spreadsheetml/2006/main" count="3026" uniqueCount="843">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</sst>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37" zoomScaleNormal="100" workbookViewId="0">
      <selection activeCell="A39" sqref="A39"/>
    </sheetView>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B9" sqref="B9"/>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45658</v>
      </c>
      <c r="C5" s="18"/>
    </row>
    <row r="6" spans="1:3" ht="20.25" customHeight="1" x14ac:dyDescent="0.25">
      <c r="A6" s="17" t="s">
        <v>69</v>
      </c>
      <c r="B6" s="25">
        <v>1.76</v>
      </c>
      <c r="C6" s="18"/>
    </row>
    <row r="7" spans="1:3" ht="20.25" customHeight="1" x14ac:dyDescent="0.25">
      <c r="A7" s="17" t="s">
        <v>70</v>
      </c>
      <c r="B7" s="26">
        <v>120</v>
      </c>
      <c r="C7" s="18"/>
    </row>
    <row r="8" spans="1:3" ht="20.25" customHeight="1" x14ac:dyDescent="0.25">
      <c r="A8" s="17" t="s">
        <v>71</v>
      </c>
      <c r="B8" s="26">
        <v>10</v>
      </c>
      <c r="C8" s="18"/>
    </row>
    <row r="9" spans="1:3" ht="20.25" customHeight="1" x14ac:dyDescent="0.25">
      <c r="A9" s="17" t="s">
        <v>72</v>
      </c>
      <c r="B9" s="26" t="s">
        <v>834</v>
      </c>
      <c r="C9" s="18"/>
    </row>
    <row r="10" spans="1:3" ht="39.75" customHeight="1" x14ac:dyDescent="0.25">
      <c r="A10" s="17" t="s">
        <v>73</v>
      </c>
      <c r="B10" s="26" t="s">
        <v>139</v>
      </c>
      <c r="C10" s="18"/>
    </row>
    <row r="11" spans="1:3" ht="20.25" customHeight="1" x14ac:dyDescent="0.2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17.600000000000001</v>
      </c>
    </row>
    <row r="18" spans="1:2" ht="20.25" customHeight="1" x14ac:dyDescent="0.25">
      <c r="A18" s="17" t="s">
        <v>79</v>
      </c>
      <c r="B18" s="31">
        <f>IFERROR(B17*B7,0)</f>
        <v>2112</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5.35</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10" zoomScaleNormal="100" workbookViewId="0">
      <selection activeCell="A11" sqref="A11"/>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223</v>
      </c>
      <c r="F5" s="37"/>
    </row>
    <row r="6" spans="1:6" ht="23.25" customHeight="1" x14ac:dyDescent="0.25">
      <c r="A6" s="17" t="s">
        <v>84</v>
      </c>
      <c r="B6" s="43" t="s">
        <v>830</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776</v>
      </c>
      <c r="B11" s="25">
        <v>0.16</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1.3917489639679996</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0.16</v>
      </c>
      <c r="C28" s="39">
        <f>SUM(C11:C27)</f>
        <v>1.3917489639679996</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4" zoomScaleNormal="100" workbookViewId="0">
      <selection activeCell="A5" sqref="A5"/>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0.16</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2.609529307439999</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0.16</v>
      </c>
      <c r="C22" s="54">
        <f>SUM(C5:C21)</f>
        <v>2.609529307439999</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B10" sqref="B10"/>
    </sheetView>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5.35</v>
      </c>
    </row>
    <row r="6" spans="1:4" ht="23.25" customHeight="1" x14ac:dyDescent="0.25">
      <c r="A6" s="17" t="s">
        <v>111</v>
      </c>
      <c r="B6" s="72">
        <f>IFERROR(Nutrients_from_future_land_use!C22-SuDS!G30-Nutrients_from_current_land_use!C28,0)</f>
        <v>1.2177803434719994</v>
      </c>
    </row>
    <row r="7" spans="1:4" ht="23.25" customHeight="1" x14ac:dyDescent="0.25">
      <c r="A7" s="17" t="s">
        <v>112</v>
      </c>
      <c r="B7" s="72">
        <f>IFERROR(B5+B6,0)</f>
        <v>6.5677803434719992</v>
      </c>
    </row>
    <row r="8" spans="1:4" ht="23.25" customHeight="1" x14ac:dyDescent="0.25">
      <c r="A8" s="17" t="s">
        <v>113</v>
      </c>
      <c r="B8" s="72">
        <f>IFERROR(IF(B7&lt;0,B7,B7*1.2),0)</f>
        <v>7.8813364121663989</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7.88</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e" cm="1">
        <f t="array" aca="1" ref="A710" ca="1">_xlfn._xlws.SORT(_xlfn.UNIQUE(_xlfn._xlws.FILTER(Nutrients_from_future_land_use!$A$5:$A$21,Nutrients_from_future_land_use!$A$5:$A$21&lt;&gt;"")))</f>
        <v>#NAME?</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4.xml>��
</file>

<file path=customXml/item5.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Mark Phelps</cp:lastModifiedBy>
  <cp:revision/>
  <dcterms:created xsi:type="dcterms:W3CDTF">2021-10-14T13:24:34Z</dcterms:created>
  <dcterms:modified xsi:type="dcterms:W3CDTF">2024-09-13T08:41:44Z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