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updateLinks="never" defaultThemeVersion="166925"/>
  <mc:AlternateContent xmlns:mc="http://schemas.openxmlformats.org/markup-compatibility/2006">
    <mc:Choice Requires="x15">
      <x15ac:absPath xmlns:x15ac="http://schemas.microsoft.com/office/spreadsheetml/2010/11/ac" url="C:\Program Files (x86)\Mimecast\PATI\temp\98b01e41-5fcb-4183-864f-74cd5f3e187f\"/>
    </mc:Choice>
  </mc:AlternateContent>
  <xr:revisionPtr revIDLastSave="0" documentId="8_{026ADDEC-5616-40C6-A460-8ABCCAACB51C}" xr6:coauthVersionLast="36" xr6:coauthVersionMax="36"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84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 r="A712" i="3"/>
  <c r="A711" i="3"/>
</calcChain>
</file>

<file path=xl/metadata.xml><?xml version="1.0" encoding="utf-8"?>
<metadata xmlns="http://schemas.openxmlformats.org/spreadsheetml/2006/main">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xmlns:xda="http://schemas.microsoft.com/office/spreadsheetml/2017/dynamicarray" uri="{bdbb8cdc-fa1e-496e-a857-3c3f30c029c3}">
          <xda:dynamicArrayProperties fDynamic="1" fCollapsed="0"/>
        </ext>
      </extLst>
    </bk>
  </futureMetadata>
  <futureMetadata name="XLRICHVALUE" count="1">
    <bk>
      <extLst>
        <ext xmlns:xlrd="http://schemas.microsoft.com/office/spreadsheetml/2017/richdata"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<sst xmlns="http://schemas.openxmlformats.org/spreadsheetml/2006/main" count="3028" uniqueCount="843">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</sst>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53" zoomScaleNormal="100" workbookViewId="0">
      <selection activeCell="A49" sqref="A49"/>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4" zoomScaleNormal="100" workbookViewId="0">
      <selection activeCell="C14" sqref="C1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46296</v>
      </c>
      <c r="C5" s="18"/>
    </row>
    <row r="6" spans="1:3" ht="20.25" customHeight="1" x14ac:dyDescent="0.25">
      <c r="A6" s="17" t="s">
        <v>69</v>
      </c>
      <c r="B6" s="25">
        <v>2.48</v>
      </c>
      <c r="C6" s="18"/>
    </row>
    <row r="7" spans="1:3" ht="20.25" customHeight="1" x14ac:dyDescent="0.25">
      <c r="A7" s="17" t="s">
        <v>70</v>
      </c>
      <c r="B7" s="26">
        <v>120</v>
      </c>
      <c r="C7" s="18"/>
    </row>
    <row r="8" spans="1:3" ht="20.25" customHeight="1" x14ac:dyDescent="0.25">
      <c r="A8" s="17" t="s">
        <v>71</v>
      </c>
      <c r="B8" s="26">
        <v>43</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106.64</v>
      </c>
    </row>
    <row r="18" spans="1:2" ht="20.25" customHeight="1" x14ac:dyDescent="0.25">
      <c r="A18" s="17" t="s">
        <v>79</v>
      </c>
      <c r="B18" s="31">
        <f>IFERROR(B17*B7,0)</f>
        <v>12796.8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32.39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Normal="100" workbookViewId="0">
      <selection activeCell="A11" sqref="A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224</v>
      </c>
      <c r="B11" s="25">
        <v>3.8</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81.763130830634765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3.8</v>
      </c>
      <c r="C28" s="39">
        <f>SUM(C11:C27)</f>
        <v>81.763130830634765</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1.84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24.855932016617196</v>
      </c>
    </row>
    <row r="6" spans="1:3" ht="23.25" customHeight="1" x14ac:dyDescent="0.2">
      <c r="A6" s="59" t="s">
        <v>777</v>
      </c>
      <c r="B6" s="60">
        <v>1.9</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15.129697749245246</v>
      </c>
    </row>
    <row r="7" spans="1:3" ht="23.25" customHeight="1" x14ac:dyDescent="0.2">
      <c r="A7" s="59" t="s">
        <v>771</v>
      </c>
      <c r="B7" s="60">
        <v>0.06</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1.1473012145371959</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3.8000000000000003</v>
      </c>
      <c r="C22" s="54">
        <f>SUM(C5:C21)</f>
        <v>41.132930980399635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70" zoomScaleNormal="70" workbookViewId="0">
      <selection activeCell="C5" sqref="C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e" vm="1">
        <v>#VALUE!</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32.39</v>
      </c>
    </row>
    <row r="6" spans="1:4" ht="23.25" customHeight="1" x14ac:dyDescent="0.25">
      <c r="A6" s="17" t="s">
        <v>111</v>
      </c>
      <c r="B6" s="72">
        <f>IFERROR(Nutrients_from_future_land_use!C22-SuDS!G30-Nutrients_from_current_land_use!C28,0)</f>
        <v>-40.63019985023513</v>
      </c>
    </row>
    <row r="7" spans="1:4" ht="23.25" customHeight="1" x14ac:dyDescent="0.25">
      <c r="A7" s="17" t="s">
        <v>112</v>
      </c>
      <c r="B7" s="72">
        <f>IFERROR(B5+B6,0)</f>
        <v>-8.240199850235129</v>
      </c>
    </row>
    <row r="8" spans="1:4" ht="23.25" customHeight="1" x14ac:dyDescent="0.25">
      <c r="A8" s="17" t="s">
        <v>113</v>
      </c>
      <c r="B8" s="72">
        <f>IFERROR(IF(B7&lt;0,B7,B7*1.2),0)</f>
        <v>-8.240199850235129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2"/>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2">_xlfn._xlws.SORT(_xlfn.UNIQUE(_xlfn._xlws.FILTER(Nutrients_from_future_land_use!$A$5:$A$21,Nutrients_from_future_land_use!$A$5:$A$21&lt;&gt;"")))</f>
        <v>Community food growing</v>
      </c>
    </row>
    <row r="711" spans="1:1" x14ac:dyDescent="0.2">
      <c r="A711" s="81" t="str">
        <v>Open urban land</v>
      </c>
    </row>
    <row r="712" spans="1:1" x14ac:dyDescent="0.2">
      <c r="A712"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pati-svc</cp:lastModifiedBy>
  <cp:revision/>
  <dcterms:created xsi:type="dcterms:W3CDTF">2021-10-14T13:24:34Z</dcterms:created>
  <dcterms:modified xsi:type="dcterms:W3CDTF">2025-01-14T18:19:56Z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