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defaultThemeVersion="166925"/>
  <mc:AlternateContent xmlns:mc="http://schemas.openxmlformats.org/markup-compatibility/2006">
    <mc:Choice Requires="x15">
      <x15ac:absPath xmlns:x15ac="http://schemas.microsoft.com/office/spreadsheetml/2010/11/ac" url="C:\Users\chrisjack\workdata\review\berewood\"/>
    </mc:Choice>
  </mc:AlternateContent>
  <xr:revisionPtr revIDLastSave="0" documentId="13_ncr:1_{60C3A22C-8ACF-4CFC-9E29-EA592EF67AE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<sst xmlns="http://schemas.openxmlformats.org/spreadsheetml/2006/main" count="3026" uniqueCount="843">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</sst>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election activeCell="A46" sqref="A46"/>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70" zoomScaleNormal="70" workbookViewId="0">
      <selection activeCell="D15" sqref="D1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2.46</v>
      </c>
      <c r="C6" s="18"/>
    </row>
    <row r="7" spans="1:3" ht="20.25" customHeight="1" x14ac:dyDescent="0.25">
      <c r="A7" s="17" t="s">
        <v>70</v>
      </c>
      <c r="B7" s="26">
        <v>120</v>
      </c>
      <c r="C7" s="18"/>
    </row>
    <row r="8" spans="1:3" ht="20.25" customHeight="1" x14ac:dyDescent="0.25">
      <c r="A8" s="17" t="s">
        <v>71</v>
      </c>
      <c r="B8" s="26">
        <v>185</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455.09999999999997</v>
      </c>
    </row>
    <row r="18" spans="1:2" ht="20.25" customHeight="1" x14ac:dyDescent="0.25">
      <c r="A18" s="17" t="s">
        <v>79</v>
      </c>
      <c r="B18" s="31">
        <f>IFERROR(B17*B7,0)</f>
        <v>54611.999999999993</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138.22999999999999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85" zoomScaleNormal="85"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777</v>
      </c>
      <c r="B11" s="25">
        <v>5.33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45.386916467255993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5.33</v>
      </c>
      <c r="C28" s="39">
        <f>SUM(C11:C27)</f>
        <v>45.386916467255993</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70" zoomScaleNormal="7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5.33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76.995661864094984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5.33</v>
      </c>
      <c r="C22" s="54">
        <f>SUM(C5:C21)</f>
        <v>76.995661864094984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A2" sqref="A2"/>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85" zoomScaleNormal="85"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138.22999999999999</v>
      </c>
    </row>
    <row r="6" spans="1:4" ht="23.25" customHeight="1" x14ac:dyDescent="0.25">
      <c r="A6" s="17" t="s">
        <v>111</v>
      </c>
      <c r="B6" s="72">
        <f>IFERROR(Nutrients_from_future_land_use!C22-SuDS!G30-Nutrients_from_current_land_use!C28,0)</f>
        <v>31.608745396838991</v>
      </c>
    </row>
    <row r="7" spans="1:4" ht="23.25" customHeight="1" x14ac:dyDescent="0.25">
      <c r="A7" s="17" t="s">
        <v>112</v>
      </c>
      <c r="B7" s="72">
        <f>IFERROR(B5+B6,0)</f>
        <v>169.83874539683899</v>
      </c>
    </row>
    <row r="8" spans="1:4" ht="23.25" customHeight="1" x14ac:dyDescent="0.25">
      <c r="A8" s="17" t="s">
        <v>113</v>
      </c>
      <c r="B8" s="72">
        <f>IFERROR(IF(B7&lt;0,B7,B7*1.2),0)</f>
        <v>203.80649447620678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203.81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Jack</cp:lastModifiedBy>
  <cp:revision/>
  <dcterms:created xsi:type="dcterms:W3CDTF">2021-10-14T13:24:34Z</dcterms:created>
  <dcterms:modified xsi:type="dcterms:W3CDTF">2024-11-13T10:34:15Z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