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C:\Users\Matt Pickup\PTP Work 2008\PLC\North Street Arcade, Havant\2023 Frontage Scheme\NSA 2023 Drawings 31 03 2023\Revised Drawings 05 04 2023\"/>
    </mc:Choice>
  </mc:AlternateContent>
  <xr:revisionPtr revIDLastSave="0" documentId="13_ncr:1_{2814683B-89C8-408F-AEB1-3E56555AF286}" xr6:coauthVersionLast="47" xr6:coauthVersionMax="47" xr10:uidLastSave="{00000000-0000-0000-0000-000000000000}"/>
  <bookViews>
    <workbookView xWindow="-120" yWindow="-120"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<sst xmlns="http://schemas.openxmlformats.org/spreadsheetml/2006/main" count="2520" uniqueCount="341">
  <si>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</si>
  <si>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</si>
  <si>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</si>
  <si>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</si>
  <si>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</si>
  <si>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</si>
  <si>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</si>
  <si>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</si>
  <si>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</si>
  <si>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</si>
  <si>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</si>
  <si>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</si>
  <si>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</si>
  <si>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</si>
  <si>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</si>
  <si>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</si>
  <si>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</si>
  <si>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</si>
  <si>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</si>
  <si>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</si>
  <si>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</si>
  <si>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</si>
  <si>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</si>
  <si>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</si>
  <si>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</si>
  <si>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</si>
  <si>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</si>
  <si>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</si>
  <si>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</si>
  <si>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</si>
  <si>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</si>
  <si>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</si>
  <si>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</si>
  <si>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</si>
  <si>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</si>
  <si>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</si>
  <si>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</si>
  <si>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</si>
  <si>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</si>
  <si>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</si>
  <si>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</si>
  <si>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</si>
  <si>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</si>
  <si>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</si>
  <si>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</si>
  <si>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</si>
  <si>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</si>
  <si>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</si>
  <si>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</si>
  <si>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</si>
  <si>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</si>
  <si>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</si>
  <si>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</si>
  <si>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</si>
  <si>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</si>
  <si>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</si>
  <si>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</si>
  <si>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</si>
  <si>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</si>
  <si>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</si>
  <si>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</si>
  <si>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</si>
  <si>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</si>
  <si>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</si>
  <si>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</si>
  <si>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</si>
  <si>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</si>
  <si>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</si>
  <si>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</si>
  <si>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</si>
  <si>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</si>
  <si>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</si>
  <si>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</si>
  <si>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</si>
  <si>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</si>
  <si>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</si>
  <si>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</si>
  <si>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</si>
  <si>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</si>
  <si>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</si>
  <si>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</si>
  <si>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</si>
  <si>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</si>
  <si>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</si>
  <si>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</si>
  <si>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</si>
  <si>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</si>
  <si>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</si>
  <si>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</si>
  <si>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</si>
  <si>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</si>
  <si>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</si>
  <si>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</si>
  <si>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</si>
  <si>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</si>
  <si>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</si>
  <si>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</si>
  <si>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</si>
  <si>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</si>
  <si>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</si>
  <si>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</si>
  <si>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</si>
  <si>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</si>
  <si>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</si>
  <si>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</si>
  <si>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</si>
  <si>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</si>
  <si>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</si>
  <si>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</si>
  <si>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</si>
  <si>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</si>
  <si>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</si>
  <si>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</si>
  <si>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</si>
  <si>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</si>
  <si>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</si>
  <si>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</si>
  <si>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</si>
  <si>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</si>
  <si>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</si>
  <si>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</si>
  <si>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</si>
  <si>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</si>
  <si>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</si>
  <si>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</si>
  <si>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</si>
  <si>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</si>
  <si>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</si>
  <si>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</si>
  <si>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</si>
  <si>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</si>
  <si>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</si>
  <si>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</si>
  <si>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</si>
  <si>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</si>
  <si>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</si>
  <si>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</si>
  <si>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</si>
  <si>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</si>
  <si>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</si>
  <si>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</si>
  <si>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</si>
  <si>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</si>
  <si>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</si>
  <si>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</si>
  <si>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</si>
  <si>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</si>
  <si>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</si>
  <si>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</si>
  <si>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</si>
  <si>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</si>
  <si>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</si>
  <si>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</si>
  <si>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</si>
  <si>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</si>
  <si>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</si>
  <si>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</si>
  <si>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</si>
  <si>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</si>
  <si>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</si>
  <si>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</si>
  <si>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</si>
  <si>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</si>
  <si>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</si>
  <si>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</si>
  <si>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</si>
  <si>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</si>
  <si>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</si>
  <si>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</si>
  <si>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</si>
  <si>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</si>
  <si>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</si>
  <si>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</si>
  <si>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</si>
  <si>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</si>
  <si>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</si>
  <si>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</si>
  <si>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</si>
  <si>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</si>
  <si>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</si>
  <si>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</si>
  <si>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</si>
  <si>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</si>
  <si>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</si>
  <si>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</si>
  <si>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</si>
  <si>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</si>
  <si>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</si>
  <si>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</si>
  <si>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</si>
  <si>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</si>
  <si>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</si>
  <si>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</si>
  <si>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</si>
  <si>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</si>
  <si>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</si>
  <si>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</si>
  <si>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</si>
  <si>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</si>
  <si>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</si>
  <si>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</si>
  <si>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</si>
  <si>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</si>
  <si>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</si>
  <si>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</si>
  <si>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</si>
  <si>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</si>
  <si>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</si>
  <si>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</si>
  <si>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</si>
  <si>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</si>
  <si>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</si>
  <si>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</si>
  <si>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</si>
  <si>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</si>
  <si>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</si>
  <si>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</si>
  <si>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</si>
  <si>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</si>
  <si>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</si>
  <si>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</si>
  <si>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</si>
  <si>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</si>
  <si>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</si>
  <si>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</si>
  <si>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</si>
  <si>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</si>
  <si>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</si>
  <si>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</si>
  <si>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</si>
  <si>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</si>
  <si>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</si>
  <si>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</si>
  <si>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</si>
  <si>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</si>
  <si>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</si>
  <si>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</si>
  <si>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</si>
  <si>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</si>
  <si>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</si>
  <si>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</si>
  <si>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</si>
  <si>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</si>
  <si>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</si>
  <si>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</si>
  <si>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</si>
  <si>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</si>
  <si>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</si>
  <si>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</si>
  <si>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</si>
  <si>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</si>
  <si>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</si>
  <si>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</si>
  <si>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</si>
  <si>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</si>
  <si>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</si>
  <si>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</si>
  <si>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</si>
  <si>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</si>
  <si>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</si>
  <si>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</si>
  <si>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</si>
  <si>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</si>
  <si>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</si>
  <si>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</si>
  <si>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</si>
  <si>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</si>
  <si>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</si>
  <si>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</si>
  <si>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</si>
  <si>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</si>
  <si>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</si>
  <si>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</si>
  <si>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</si>
  <si>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</si>
  <si>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</si>
  <si>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</si>
  <si>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</si>
  <si>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</si>
  <si>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</si>
  <si>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</si>
  <si>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</si>
  <si>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</si>
  <si>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</si>
  <si>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</si>
  <si>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</si>
  <si>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</si>
  <si>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</si>
  <si>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</si>
  <si>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</si>
  <si>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</si>
  <si>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</si>
  <si>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</si>
  <si>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</si>
  <si>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</si>
  <si>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</si>
  <si>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</si>
  <si>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</si>
  <si>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</si>
  <si>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</si>
  <si>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</si>
  <si>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</si>
  <si>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</si>
  <si>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</si>
  <si>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</si>
  <si>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</si>
  <si>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</si>
  <si>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</si>
  <si>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</si>
  <si>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</si>
  <si>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</si>
  <si>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</si>
  <si>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</si>
  <si>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</si>
  <si>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</si>
  <si>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</si>
  <si>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</si>
  <si>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</si>
  <si>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</si>
  <si>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</si>
  <si>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</si>
  <si>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</si>
  <si>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</si>
  <si>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</si>
  <si>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</si>
  <si>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</si>
  <si>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</si>
  <si>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</si>
  <si>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</si>
  <si>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</si>
  <si>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</si>
  <si>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</si>
  <si>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</si>
  <si>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</si>
  <si>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</si>
  <si>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</si>
  <si>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</si>
  <si>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</si>
  <si>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</si>
  <si>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</si>
  <si>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North Street Arcade, North Street, Havant, Hampshire, PO9 1PX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</si>
</sst>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6" zoomScaleNormal="100" workbookViewId="0">
      <selection activeCell="H26" sqref="H25:H26"/>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45021</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45536</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5</v>
      </c>
      <c r="E12" s="8"/>
      <c r="F12" s="8"/>
      <c r="G12" s="266"/>
      <c r="H12" s="74"/>
      <c r="I12" s="8"/>
      <c r="J12" s="136"/>
      <c r="K12" s="148"/>
    </row>
    <row r="13" spans="1:12" ht="36" customHeight="1" thickBot="1" x14ac:dyDescent="0.3">
      <c r="A13" s="149"/>
      <c r="B13" s="1"/>
      <c r="C13" s="62" t="s">
        <v>330</v>
      </c>
      <c r="D13" s="104" t="s">
        <v>113</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7</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840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5821.2</v>
      </c>
      <c r="E27" s="27" t="s">
        <v>92</v>
      </c>
      <c r="F27" s="1"/>
      <c r="G27" s="83"/>
      <c r="H27" s="81"/>
      <c r="I27" s="81"/>
      <c r="J27" s="144"/>
    </row>
    <row r="28" spans="1:14" ht="15.75" hidden="1" thickBot="1" x14ac:dyDescent="0.3">
      <c r="A28" s="149"/>
      <c r="B28" s="1"/>
      <c r="C28" s="26" t="s">
        <v>93</v>
      </c>
      <c r="D28" s="51">
        <f>IFERROR($D$27/1000000,"")</f>
        <v>5.8211999999999995E-3</v>
      </c>
      <c r="E28" s="27" t="s">
        <v>94</v>
      </c>
      <c r="F28" s="1"/>
      <c r="G28" s="83"/>
      <c r="H28" s="87"/>
      <c r="I28" s="84"/>
      <c r="J28" s="144"/>
    </row>
    <row r="29" spans="1:14" ht="15.75" hidden="1" thickBot="1" x14ac:dyDescent="0.3">
      <c r="A29" s="149"/>
      <c r="B29" s="1"/>
      <c r="C29" s="54" t="s">
        <v>95</v>
      </c>
      <c r="D29" s="56">
        <f>IFERROR($D$28*365.25,"")</f>
        <v>2.1261932999999997</v>
      </c>
      <c r="E29" s="27" t="s">
        <v>96</v>
      </c>
      <c r="F29" s="1"/>
      <c r="G29" s="83"/>
      <c r="H29" s="88"/>
      <c r="I29" s="84"/>
      <c r="J29" s="144"/>
    </row>
    <row r="30" spans="1:14" hidden="1" x14ac:dyDescent="0.25">
      <c r="A30" s="149"/>
      <c r="B30" s="1"/>
      <c r="C30" s="55" t="s">
        <v>97</v>
      </c>
      <c r="D30" s="57">
        <f>D29</f>
        <v>2.1261932999999997</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7333.1999999999989</v>
      </c>
      <c r="E33" s="27" t="s">
        <v>99</v>
      </c>
      <c r="F33" s="1"/>
      <c r="G33" s="83"/>
      <c r="H33" s="87"/>
      <c r="I33" s="84"/>
      <c r="J33" s="144"/>
    </row>
    <row r="34" spans="1:10" ht="15.75" hidden="1" thickBot="1" x14ac:dyDescent="0.3">
      <c r="A34" s="149"/>
      <c r="B34" s="1"/>
      <c r="C34" s="58" t="s">
        <v>100</v>
      </c>
      <c r="D34" s="59">
        <f>IFERROR($D$33/1000000,"")</f>
        <v>7.3331999999999989E-3</v>
      </c>
      <c r="E34" s="27" t="s">
        <v>101</v>
      </c>
      <c r="F34" s="1"/>
      <c r="G34" s="83"/>
      <c r="H34" s="87"/>
      <c r="I34" s="84"/>
      <c r="J34" s="144"/>
    </row>
    <row r="35" spans="1:10" ht="15.75" hidden="1" thickBot="1" x14ac:dyDescent="0.3">
      <c r="A35" s="149"/>
      <c r="B35" s="1"/>
      <c r="C35" s="58" t="s">
        <v>102</v>
      </c>
      <c r="D35" s="60">
        <f>IFERROR($D$34*365.25,"")</f>
        <v>2.6784512999999994</v>
      </c>
      <c r="E35" s="27" t="s">
        <v>103</v>
      </c>
      <c r="F35" s="1"/>
      <c r="G35" s="83"/>
      <c r="H35" s="88"/>
      <c r="I35" s="84"/>
      <c r="J35" s="144"/>
    </row>
    <row r="36" spans="1:10" x14ac:dyDescent="0.25">
      <c r="A36" s="149"/>
      <c r="B36" s="1"/>
      <c r="C36" s="55" t="s">
        <v>104</v>
      </c>
      <c r="D36" s="57">
        <f>D35</f>
        <v>2.6784512999999994</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0.54034634818733029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0.54034634818733029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2.6784512999999994</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2.6784512999999994</v>
      </c>
      <c r="E13" s="18"/>
      <c r="F13" s="1"/>
      <c r="G13" s="1"/>
      <c r="H13" s="112"/>
    </row>
    <row r="14" spans="2:12" hidden="1" x14ac:dyDescent="0.25">
      <c r="B14" s="122"/>
      <c r="C14" s="15" t="s">
        <v>128</v>
      </c>
      <c r="D14" s="91">
        <f>D13*1.2</f>
        <v>3.2141415599999994</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3.21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2.6784512999999994</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2.6784512999999994</v>
      </c>
      <c r="D17" s="18"/>
      <c r="E17" s="276"/>
    </row>
    <row r="18" spans="2:6" ht="15.75" thickTop="1" x14ac:dyDescent="0.25">
      <c r="B18" s="17" t="s">
        <v>128</v>
      </c>
      <c r="C18" s="48">
        <f>C17*1.2</f>
        <v>3.2141415599999994</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2.1261932999999997</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3.2141415599999994</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Pickup</cp:lastModifiedBy>
  <cp:revision/>
  <dcterms:created xsi:type="dcterms:W3CDTF">2021-10-14T13:24:34Z</dcterms:created>
  <dcterms:modified xsi:type="dcterms:W3CDTF">2023-04-06T09:06:08Z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