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EHTVPSPFAP02.capitacouncilspartnership.co.uk\Home$\JadeE\"/>
    </mc:Choice>
  </mc:AlternateContent>
  <xr:revisionPtr revIDLastSave="0" documentId="8_{221158CC-6956-439F-B2CA-5FED047E33E1}" xr6:coauthVersionLast="47" xr6:coauthVersionMax="47" xr10:uidLastSave="{00000000-0000-0000-0000-000000000000}"/>
  <bookViews>
    <workbookView xWindow="-120" yWindow="-120" windowWidth="20730" windowHeight="11160" firstSheet="4"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4" i="9"/>
  <c r="F16" i="10"/>
  <c r="F24" i="10"/>
  <c r="F17" i="10"/>
  <c r="G23" i="7"/>
  <c r="G21" i="7"/>
  <c r="C21" i="7"/>
  <c r="F16" i="7"/>
  <c r="H16" i="7"/>
  <c r="H15" i="7"/>
  <c r="F15" i="7"/>
  <c r="G15" i="7"/>
  <c r="G16" i="7"/>
  <c r="I23" i="7"/>
  <c r="D23" i="7"/>
  <c r="D24" i="7" s="1"/>
  <c r="D33" i="7" l="1"/>
  <c r="D27" i="7"/>
  <c r="J618" i="3"/>
  <c r="E29" i="8" s="1"/>
  <c r="J617" i="3"/>
  <c r="I617" i="3"/>
  <c r="I618" i="3"/>
  <c r="H618" i="3"/>
  <c r="H617" i="3"/>
  <c r="H616" i="3"/>
  <c r="H615" i="3"/>
  <c r="H614" i="3"/>
  <c r="H613" i="3"/>
  <c r="H612" i="3"/>
  <c r="H611" i="3"/>
  <c r="E12" i="9" l="1"/>
  <c r="G16" i="8"/>
  <c r="G17" i="8"/>
  <c r="E16" i="8"/>
  <c r="E17" i="8"/>
  <c r="E10" i="9"/>
  <c r="E11" i="9"/>
  <c r="E28" i="8"/>
  <c r="G15" i="8"/>
  <c r="E15" i="8"/>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<sst xmlns="http://schemas.openxmlformats.org/spreadsheetml/2006/main" count="2525" uniqueCount="343">
  <si>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</si>
  <si>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</si>
  <si>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</si>
  <si>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</si>
  <si>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</si>
  <si>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</si>
  <si>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</si>
  <si>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</si>
  <si>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</si>
  <si>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</si>
  <si>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</si>
  <si>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</si>
  <si>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</si>
  <si>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</si>
  <si>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</si>
  <si>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</si>
  <si>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</si>
  <si>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</si>
  <si>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</si>
  <si>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</si>
  <si>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</si>
  <si>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</si>
  <si>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</si>
  <si>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</si>
  <si>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</si>
  <si>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</si>
  <si>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</si>
  <si>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</si>
  <si>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</si>
  <si>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</si>
  <si>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</si>
  <si>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</si>
  <si>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</si>
  <si>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</si>
  <si>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</si>
  <si>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</si>
  <si>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</si>
  <si>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</si>
  <si>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</si>
  <si>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</si>
  <si>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</si>
  <si>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</si>
  <si>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</si>
  <si>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</si>
  <si>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</si>
  <si>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</si>
  <si>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</si>
  <si>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</si>
  <si>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</si>
  <si>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</si>
  <si>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</si>
  <si>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</si>
  <si>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</si>
  <si>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</si>
  <si>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</si>
  <si>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</si>
  <si>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</si>
  <si>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</si>
  <si>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</si>
  <si>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</si>
  <si>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</si>
  <si>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</si>
  <si>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</si>
  <si>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</si>
  <si>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</si>
  <si>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</si>
  <si>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</si>
  <si>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</si>
  <si>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</si>
  <si>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</si>
  <si>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</si>
  <si>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</si>
  <si>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</si>
  <si>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</si>
  <si>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</si>
  <si>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</si>
  <si>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</si>
  <si>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</si>
  <si>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</si>
  <si>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</si>
  <si>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</si>
  <si>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</si>
  <si>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</si>
  <si>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</si>
  <si>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</si>
  <si>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</si>
  <si>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</si>
  <si>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</si>
  <si>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</si>
  <si>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</si>
  <si>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</si>
  <si>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</si>
  <si>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</si>
  <si>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</si>
  <si>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</si>
  <si>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</si>
  <si>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</si>
  <si>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</si>
  <si>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</si>
  <si>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</si>
  <si>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</si>
  <si>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</si>
  <si>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</si>
  <si>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</si>
  <si>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</si>
  <si>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</si>
  <si>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</si>
  <si>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</si>
  <si>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</si>
  <si>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</si>
  <si>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</si>
  <si>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</si>
  <si>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</si>
  <si>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</si>
  <si>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</si>
  <si>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</si>
  <si>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</si>
  <si>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</si>
  <si>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</si>
  <si>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</si>
  <si>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</si>
  <si>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</si>
  <si>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</si>
  <si>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</si>
  <si>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</si>
  <si>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</si>
  <si>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</si>
  <si>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</si>
  <si>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</si>
  <si>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</si>
  <si>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</si>
  <si>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</si>
  <si>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</si>
  <si>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</si>
  <si>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</si>
  <si>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</si>
  <si>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</si>
  <si>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</si>
  <si>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</si>
  <si>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</si>
  <si>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</si>
  <si>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</si>
  <si>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</si>
  <si>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</si>
  <si>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</si>
  <si>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</si>
  <si>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</si>
  <si>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</si>
  <si>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</si>
  <si>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</si>
  <si>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</si>
  <si>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</si>
  <si>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</si>
  <si>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</si>
  <si>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</si>
  <si>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</si>
  <si>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</si>
  <si>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</si>
  <si>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</si>
  <si>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</si>
  <si>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</si>
  <si>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</si>
  <si>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</si>
  <si>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</si>
  <si>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</si>
  <si>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</si>
  <si>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</si>
  <si>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</si>
  <si>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</si>
  <si>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</si>
  <si>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</si>
  <si>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</si>
  <si>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</si>
  <si>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</si>
  <si>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</si>
  <si>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</si>
  <si>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</si>
  <si>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</si>
  <si>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</si>
  <si>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</si>
  <si>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</si>
  <si>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</si>
  <si>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</si>
  <si>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</si>
  <si>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</si>
  <si>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</si>
  <si>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</si>
  <si>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</si>
  <si>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</si>
  <si>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</si>
  <si>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</si>
  <si>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</si>
  <si>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</si>
  <si>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</si>
  <si>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</si>
  <si>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</si>
  <si>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</si>
  <si>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</si>
  <si>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</si>
  <si>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</si>
  <si>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</si>
  <si>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</si>
  <si>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</si>
  <si>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</si>
  <si>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</si>
  <si>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</si>
  <si>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</si>
  <si>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</si>
  <si>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</si>
  <si>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</si>
  <si>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</si>
  <si>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</si>
  <si>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</si>
  <si>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</si>
  <si>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</si>
  <si>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</si>
  <si>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</si>
  <si>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</si>
  <si>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</si>
  <si>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</si>
  <si>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</si>
  <si>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</si>
  <si>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</si>
  <si>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</si>
  <si>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</si>
  <si>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</si>
  <si>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</si>
  <si>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</si>
  <si>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</si>
  <si>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</si>
  <si>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</si>
  <si>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</si>
  <si>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</si>
  <si>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</si>
  <si>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</si>
  <si>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</si>
  <si>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</si>
  <si>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</si>
  <si>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</si>
  <si>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</si>
  <si>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</si>
  <si>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</si>
  <si>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</si>
  <si>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</si>
  <si>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</si>
  <si>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</si>
  <si>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</si>
  <si>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</si>
  <si>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</si>
  <si>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</si>
  <si>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</si>
  <si>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</si>
  <si>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</si>
  <si>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</si>
  <si>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</si>
  <si>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</si>
  <si>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</si>
  <si>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</si>
  <si>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</si>
  <si>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</si>
  <si>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</si>
  <si>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</si>
  <si>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</si>
  <si>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</si>
  <si>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</si>
  <si>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</si>
  <si>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</si>
  <si>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</si>
  <si>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</si>
  <si>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</si>
  <si>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</si>
  <si>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</si>
  <si>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</si>
  <si>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</si>
  <si>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</si>
  <si>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</si>
  <si>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</si>
  <si>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</si>
  <si>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</si>
  <si>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</si>
  <si>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</si>
  <si>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</si>
  <si>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</si>
  <si>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</si>
  <si>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</si>
  <si>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</si>
  <si>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</si>
  <si>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</si>
  <si>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</si>
  <si>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</si>
  <si>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</si>
  <si>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</si>
  <si>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</si>
  <si>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</si>
  <si>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</si>
  <si>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</si>
  <si>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</si>
  <si>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</si>
  <si>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</si>
  <si>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</si>
  <si>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</si>
  <si>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</si>
  <si>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</si>
  <si>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</si>
  <si>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</si>
  <si>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</si>
  <si>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</si>
  <si>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</si>
  <si>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</si>
  <si>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</si>
  <si>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</si>
  <si>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</si>
  <si>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</si>
  <si>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</si>
  <si>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</si>
  <si>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</si>
  <si>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</si>
  <si>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</si>
  <si>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</si>
  <si>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</si>
  <si>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</si>
  <si>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</si>
  <si>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</si>
  <si>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</si>
  <si>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</si>
  <si>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</si>
  <si>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</si>
  <si>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</si>
  <si>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</si>
  <si>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</si>
  <si>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</si>
  <si>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</si>
  <si>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</si>
  <si>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</si>
  <si>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</si>
  <si>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</si>
  <si>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</si>
  <si>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</si>
  <si>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</si>
  <si>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</si>
  <si>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Dairy Crest, Dunsbury Way, Havant</t>
  </si>
  <si>
    <t>APP/22/00829</t>
  </si>
  <si>
    <t>Former Dairy Crest Depot, Dunsbury Way,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</si>
</sst>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6"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70" zoomScaleNormal="7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3"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44944</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7" zoomScaleNormal="100" workbookViewId="0">
      <selection activeCell="D9" sqref="D9"/>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45230</v>
      </c>
      <c r="E9" s="1"/>
      <c r="F9" s="1"/>
      <c r="G9" s="1"/>
      <c r="H9" s="74"/>
      <c r="I9" s="3"/>
      <c r="J9" s="141"/>
      <c r="L9" s="147"/>
    </row>
    <row r="10" spans="1:12" ht="21" customHeight="1" thickBot="1" x14ac:dyDescent="0.4">
      <c r="A10" s="149"/>
      <c r="B10" s="1"/>
      <c r="C10" s="62" t="s">
        <v>78</v>
      </c>
      <c r="D10" s="102">
        <v>1.82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74</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134.68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16161.6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111999.88800000001</v>
      </c>
      <c r="E27" s="27" t="s">
        <v>92</v>
      </c>
      <c r="F27" s="1"/>
      <c r="G27" s="83"/>
      <c r="H27" s="81"/>
      <c r="I27" s="81"/>
      <c r="J27" s="144"/>
    </row>
    <row r="28" spans="1:14" ht="15.75" hidden="1" thickBot="1" x14ac:dyDescent="0.3">
      <c r="A28" s="149"/>
      <c r="B28" s="1"/>
      <c r="C28" s="26" t="s">
        <v>93</v>
      </c>
      <c r="D28" s="51">
        <f>IFERROR($D$27/1000000,"")</f>
        <v>0.11199988800000001</v>
      </c>
      <c r="E28" s="27" t="s">
        <v>94</v>
      </c>
      <c r="F28" s="1"/>
      <c r="G28" s="83"/>
      <c r="H28" s="87"/>
      <c r="I28" s="84"/>
      <c r="J28" s="144"/>
    </row>
    <row r="29" spans="1:14" ht="15.75" hidden="1" thickBot="1" x14ac:dyDescent="0.3">
      <c r="A29" s="149"/>
      <c r="B29" s="1"/>
      <c r="C29" s="54" t="s">
        <v>95</v>
      </c>
      <c r="D29" s="56">
        <f>IFERROR($D$28*365.25,"")</f>
        <v>40.907959091999999</v>
      </c>
      <c r="E29" s="27" t="s">
        <v>96</v>
      </c>
      <c r="F29" s="1"/>
      <c r="G29" s="83"/>
      <c r="H29" s="88"/>
      <c r="I29" s="84"/>
      <c r="J29" s="144"/>
    </row>
    <row r="30" spans="1:14" hidden="1" x14ac:dyDescent="0.25">
      <c r="A30" s="149"/>
      <c r="B30" s="1"/>
      <c r="C30" s="55" t="s">
        <v>97</v>
      </c>
      <c r="D30" s="57">
        <f>D29</f>
        <v>40.907959091999999</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111999.88800000001</v>
      </c>
      <c r="E33" s="27" t="s">
        <v>99</v>
      </c>
      <c r="F33" s="1"/>
      <c r="G33" s="83"/>
      <c r="H33" s="87"/>
      <c r="I33" s="84"/>
      <c r="J33" s="144"/>
    </row>
    <row r="34" spans="1:10" ht="15.75" hidden="1" thickBot="1" x14ac:dyDescent="0.3">
      <c r="A34" s="149"/>
      <c r="B34" s="1"/>
      <c r="C34" s="58" t="s">
        <v>100</v>
      </c>
      <c r="D34" s="59">
        <f>IFERROR($D$33/1000000,"")</f>
        <v>0.11199988800000001</v>
      </c>
      <c r="E34" s="27" t="s">
        <v>101</v>
      </c>
      <c r="F34" s="1"/>
      <c r="G34" s="83"/>
      <c r="H34" s="87"/>
      <c r="I34" s="84"/>
      <c r="J34" s="144"/>
    </row>
    <row r="35" spans="1:10" ht="15.75" hidden="1" thickBot="1" x14ac:dyDescent="0.3">
      <c r="A35" s="149"/>
      <c r="B35" s="1"/>
      <c r="C35" s="58" t="s">
        <v>102</v>
      </c>
      <c r="D35" s="60">
        <f>IFERROR($D$34*365.25,"")</f>
        <v>40.907959091999999</v>
      </c>
      <c r="E35" s="27" t="s">
        <v>103</v>
      </c>
      <c r="F35" s="1"/>
      <c r="G35" s="83"/>
      <c r="H35" s="88"/>
      <c r="I35" s="84"/>
      <c r="J35" s="144"/>
    </row>
    <row r="36" spans="1:10" x14ac:dyDescent="0.25">
      <c r="A36" s="149"/>
      <c r="B36" s="1"/>
      <c r="C36" s="55" t="s">
        <v>104</v>
      </c>
      <c r="D36" s="57">
        <f>D35</f>
        <v>40.907959091999999</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D19" sqref="D1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3.081752569919999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3.081752569919999</v>
      </c>
      <c r="H15" s="150"/>
      <c r="I15" s="151"/>
      <c r="J15" s="151"/>
      <c r="K15" s="151"/>
    </row>
    <row r="16" spans="1:11" x14ac:dyDescent="0.25">
      <c r="A16" s="128"/>
      <c r="B16" s="1"/>
      <c r="C16" s="217" t="s">
        <v>263</v>
      </c>
      <c r="D16" s="220">
        <v>6.7000000000000004E-2</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0.96786291649049982</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0.96786291649049982</v>
      </c>
      <c r="H16" s="150"/>
      <c r="I16" s="151"/>
      <c r="J16" s="151"/>
      <c r="K16" s="151"/>
    </row>
    <row r="17" spans="1:11" x14ac:dyDescent="0.25">
      <c r="A17" s="128"/>
      <c r="B17" s="1"/>
      <c r="C17" s="217" t="s">
        <v>316</v>
      </c>
      <c r="D17" s="220">
        <v>3.6999999999999998E-2</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0.2850621127175999</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0.2850621127175999</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0.504</v>
      </c>
      <c r="E32" s="213">
        <f>SUM(E15:E31)</f>
        <v>4.3346775991280984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7" sqref="D17"/>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0.42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6.0672003720299985</v>
      </c>
      <c r="F10" s="1"/>
      <c r="G10" s="112"/>
    </row>
    <row r="11" spans="1:9" x14ac:dyDescent="0.25">
      <c r="A11" s="128"/>
      <c r="B11" s="1"/>
      <c r="C11" s="99" t="s">
        <v>265</v>
      </c>
      <c r="D11" s="100">
        <v>4.7E-2</v>
      </c>
      <c r="E11" s="163">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0.40022234033039994</v>
      </c>
      <c r="F11" s="1"/>
      <c r="G11" s="112"/>
    </row>
    <row r="12" spans="1:9" x14ac:dyDescent="0.25">
      <c r="A12" s="128"/>
      <c r="B12" s="1"/>
      <c r="C12" s="99" t="s">
        <v>316</v>
      </c>
      <c r="D12" s="100">
        <v>3.6999999999999998E-2</v>
      </c>
      <c r="E12" s="163">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0.2850621127175999</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0.504</v>
      </c>
      <c r="E27" s="94">
        <f>SUM(E10:E26)</f>
        <v>6.7524848250779979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4"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40.907959091999999</v>
      </c>
      <c r="E11" s="21"/>
      <c r="F11" s="1"/>
      <c r="G11" s="1"/>
      <c r="H11" s="112"/>
    </row>
    <row r="12" spans="2:12" ht="15.75" hidden="1" thickBot="1" x14ac:dyDescent="0.3">
      <c r="B12" s="122"/>
      <c r="C12" s="64" t="s">
        <v>126</v>
      </c>
      <c r="D12" s="92">
        <f>'Stage 3'!E27-'Stage 2'!E32</f>
        <v>2.4178072259498995</v>
      </c>
      <c r="E12" s="21"/>
      <c r="F12" s="1"/>
      <c r="G12" s="1"/>
      <c r="H12" s="112"/>
    </row>
    <row r="13" spans="2:12" ht="15.75" hidden="1" thickBot="1" x14ac:dyDescent="0.3">
      <c r="B13" s="122"/>
      <c r="C13" s="62" t="s">
        <v>127</v>
      </c>
      <c r="D13" s="80">
        <f>D11+D12</f>
        <v>43.325766317949899</v>
      </c>
      <c r="E13" s="18"/>
      <c r="F13" s="1"/>
      <c r="G13" s="1"/>
      <c r="H13" s="112"/>
    </row>
    <row r="14" spans="2:12" hidden="1" x14ac:dyDescent="0.25">
      <c r="B14" s="122"/>
      <c r="C14" s="15" t="s">
        <v>128</v>
      </c>
      <c r="D14" s="91">
        <f>D13*1.2</f>
        <v>51.990919581539877</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51.99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40.907959091999999</v>
      </c>
      <c r="D15" s="21"/>
      <c r="E15" s="276" t="s">
        <v>138</v>
      </c>
    </row>
    <row r="16" spans="2:11" ht="16.5" thickTop="1" thickBot="1" x14ac:dyDescent="0.3">
      <c r="B16" s="15" t="s">
        <v>126</v>
      </c>
      <c r="C16" s="22">
        <f>'Stage 3'!E27-'Stage 2'!E32</f>
        <v>2.4178072259498995</v>
      </c>
      <c r="D16" s="21"/>
      <c r="E16" s="276"/>
    </row>
    <row r="17" spans="2:6" ht="16.5" thickTop="1" thickBot="1" x14ac:dyDescent="0.3">
      <c r="B17" s="16" t="s">
        <v>127</v>
      </c>
      <c r="C17" s="47">
        <f>C15+C16</f>
        <v>43.325766317949899</v>
      </c>
      <c r="D17" s="18"/>
      <c r="E17" s="276"/>
    </row>
    <row r="18" spans="2:6" ht="15.75" thickTop="1" x14ac:dyDescent="0.25">
      <c r="B18" s="17" t="s">
        <v>128</v>
      </c>
      <c r="C18" s="48">
        <f>C17*1.2</f>
        <v>51.990919581539877</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40.907959091999999</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51.990919581539877</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Jade Ellis</cp:lastModifiedBy>
  <cp:revision/>
  <dcterms:created xsi:type="dcterms:W3CDTF">2021-10-14T13:24:34Z</dcterms:created>
  <dcterms:modified xsi:type="dcterms:W3CDTF">2023-02-14T14:36:25Z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