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updateLinks="never" defaultThemeVersion="166925"/>
  <mc:AlternateContent xmlns:mc="http://schemas.openxmlformats.org/markup-compatibility/2006">
    <mc:Choice Requires="x15">
      <x15ac:absPath xmlns:x15ac="http://schemas.microsoft.com/office/spreadsheetml/2010/11/ac" url="S:\Allen Planning Limited\ACTIVE\AP.23.050- Waterlooville Revised PD\nitrates 17 units\"/>
    </mc:Choice>
  </mc:AlternateContent>
  <xr:revisionPtr revIDLastSave="0" documentId="13_ncr:1_{ADE397DF-1B3E-4BB8-BFB4-BFDAE3EF9491}"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9040" windowHeight="1584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1" l="1"/>
  <c r="A21" i="21"/>
  <c r="A20" i="21"/>
  <c r="A13" i="21"/>
  <c r="B13" i="21"/>
  <c r="A16" i="21"/>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11" i="8" l="1"/>
  <c r="C5" i="9"/>
  <c r="D29" i="22"/>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<sst xmlns="http://schemas.openxmlformats.org/spreadsheetml/2006/main" count="3028" uniqueCount="845">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</sst>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3" zoomScaleNormal="100" workbookViewId="0">
      <selection activeCell="B9" sqref="B9"/>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45536</v>
      </c>
      <c r="C5" s="80"/>
    </row>
    <row r="6" spans="1:4" ht="15.75" x14ac:dyDescent="0.25">
      <c r="A6" s="8" t="s">
        <v>71</v>
      </c>
      <c r="B6" s="15">
        <v>1.44</v>
      </c>
      <c r="C6" s="80"/>
    </row>
    <row r="7" spans="1:4" ht="15.75" x14ac:dyDescent="0.25">
      <c r="A7" s="8" t="s">
        <v>72</v>
      </c>
      <c r="B7" s="39">
        <v>120</v>
      </c>
      <c r="C7" s="80"/>
    </row>
    <row r="8" spans="1:4" ht="123.95" customHeight="1" x14ac:dyDescent="0.25">
      <c r="A8" s="8" t="s">
        <v>73</v>
      </c>
      <c r="B8" s="39">
        <v>17</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24.48</v>
      </c>
    </row>
    <row r="18" spans="1:2" ht="15.75" x14ac:dyDescent="0.25">
      <c r="A18" s="7" t="s">
        <v>81</v>
      </c>
      <c r="B18" s="16">
        <f>IFERROR(B17*B7,"")</f>
        <v>2937.6</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7.44</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7" sqref="B7"/>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802</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779</v>
      </c>
      <c r="B11" s="15">
        <v>0.08</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0.57636943806648566</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0.08</v>
      </c>
      <c r="C28" s="17">
        <f>SUM(C11:C27)</f>
        <v>0.57636943806648566</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F4" sqref="F4"/>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0.08</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1.0806926963746606</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0.08</v>
      </c>
      <c r="C22" s="31">
        <f>SUM(C5:C21)</f>
        <v>1.0806926963746606</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5"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7.44</v>
      </c>
    </row>
    <row r="6" spans="1:4" ht="22.5" customHeight="1" x14ac:dyDescent="0.25">
      <c r="A6" s="8" t="s">
        <v>114</v>
      </c>
      <c r="B6" s="50">
        <f>IFERROR(Nutrients_from_future_land_use!C22-SuDS!G29-Nutrients_from_current_land_use!C28,"")</f>
        <v>0.50432325830817493</v>
      </c>
    </row>
    <row r="7" spans="1:4" ht="22.5" customHeight="1" x14ac:dyDescent="0.25">
      <c r="A7" s="8" t="s">
        <v>115</v>
      </c>
      <c r="B7" s="50">
        <f>IFERROR(B5+B6,"")</f>
        <v>7.9443232583081755</v>
      </c>
    </row>
    <row r="8" spans="1:4" ht="22.5" customHeight="1" x14ac:dyDescent="0.25">
      <c r="A8" s="8" t="s">
        <v>116</v>
      </c>
      <c r="B8" s="50">
        <f>IFERROR(IF(B7&lt;0,B7,B7*1.2),"")</f>
        <v>9.5331879099698096</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9.5299999999999994</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e" cm="1">
        <f t="array" aca="1" ref="A710" ca="1">_xlfn._xlws.SORT(_xlfn.UNIQUE(_xlfn._xlws.FILTER(Nutrients_from_future_land_use!$A$5:$A$21,Nutrients_from_future_land_use!$A$5:$A$21&lt;&gt;"")))</f>
        <v>#NAME?</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Tony Allen</cp:lastModifiedBy>
  <cp:revision/>
  <dcterms:created xsi:type="dcterms:W3CDTF">2021-10-14T13:24:34Z</dcterms:created>
  <dcterms:modified xsi:type="dcterms:W3CDTF">2024-06-06T08:01:54Z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