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M:\Projects\784-B030429 Land off Cowplain School\60 Project Output\61 Work in Progress\"/>
    </mc:Choice>
  </mc:AlternateContent>
  <xr:revisionPtr revIDLastSave="0" documentId="13_ncr:1_{77248FF4-CC35-46E4-9F75-B89B2C5C3FA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84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<sst xmlns="http://schemas.openxmlformats.org/spreadsheetml/2006/main" count="2510" uniqueCount="332">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</sst>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4" sqref="D14"/>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2.77</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16.62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1994.4</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13821.192000000001</v>
      </c>
      <c r="E27" s="27" t="s">
        <v>92</v>
      </c>
      <c r="F27" s="1"/>
      <c r="G27" s="83"/>
      <c r="H27" s="81"/>
      <c r="I27" s="81"/>
      <c r="J27" s="144"/>
    </row>
    <row r="28" spans="1:14" ht="15.75" hidden="1" thickBot="1" x14ac:dyDescent="0.3">
      <c r="A28" s="149"/>
      <c r="B28" s="1"/>
      <c r="C28" s="26" t="s">
        <v>93</v>
      </c>
      <c r="D28" s="51">
        <f>IFERROR($D$27/1000000,"")</f>
        <v>1.3821192000000001E-2</v>
      </c>
      <c r="E28" s="27" t="s">
        <v>94</v>
      </c>
      <c r="F28" s="1"/>
      <c r="G28" s="83"/>
      <c r="H28" s="87"/>
      <c r="I28" s="84"/>
      <c r="J28" s="144"/>
    </row>
    <row r="29" spans="1:14" ht="15.75" hidden="1" thickBot="1" x14ac:dyDescent="0.3">
      <c r="A29" s="149"/>
      <c r="B29" s="1"/>
      <c r="C29" s="54" t="s">
        <v>95</v>
      </c>
      <c r="D29" s="56">
        <f>IFERROR($D$28*365.25,"")</f>
        <v>5.0481903780000001</v>
      </c>
      <c r="E29" s="27" t="s">
        <v>96</v>
      </c>
      <c r="F29" s="1"/>
      <c r="G29" s="83"/>
      <c r="H29" s="88"/>
      <c r="I29" s="84"/>
      <c r="J29" s="144"/>
    </row>
    <row r="30" spans="1:14" hidden="1" x14ac:dyDescent="0.25">
      <c r="A30" s="149"/>
      <c r="B30" s="1"/>
      <c r="C30" s="55" t="s">
        <v>97</v>
      </c>
      <c r="D30" s="57">
        <f>D29</f>
        <v>5.0481903780000001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13821.192000000001</v>
      </c>
      <c r="E33" s="27" t="s">
        <v>99</v>
      </c>
      <c r="F33" s="1"/>
      <c r="G33" s="83"/>
      <c r="H33" s="87"/>
      <c r="I33" s="84"/>
      <c r="J33" s="144"/>
    </row>
    <row r="34" spans="1:10" ht="15.75" hidden="1" thickBot="1" x14ac:dyDescent="0.3">
      <c r="A34" s="149"/>
      <c r="B34" s="1"/>
      <c r="C34" s="58" t="s">
        <v>100</v>
      </c>
      <c r="D34" s="59">
        <f>IFERROR($D$33/1000000,"")</f>
        <v>1.3821192000000001E-2</v>
      </c>
      <c r="E34" s="27" t="s">
        <v>101</v>
      </c>
      <c r="F34" s="1"/>
      <c r="G34" s="83"/>
      <c r="H34" s="87"/>
      <c r="I34" s="84"/>
      <c r="J34" s="144"/>
    </row>
    <row r="35" spans="1:10" ht="15.75" hidden="1" thickBot="1" x14ac:dyDescent="0.3">
      <c r="A35" s="149"/>
      <c r="B35" s="1"/>
      <c r="C35" s="58" t="s">
        <v>102</v>
      </c>
      <c r="D35" s="60">
        <f>IFERROR($D$34*365.25,"")</f>
        <v>5.0481903780000001</v>
      </c>
      <c r="E35" s="27" t="s">
        <v>103</v>
      </c>
      <c r="F35" s="1"/>
      <c r="G35" s="83"/>
      <c r="H35" s="88"/>
      <c r="I35" s="84"/>
      <c r="J35" s="144"/>
    </row>
    <row r="36" spans="1:10" x14ac:dyDescent="0.25">
      <c r="A36" s="149"/>
      <c r="B36" s="1"/>
      <c r="C36" s="55" t="s">
        <v>104</v>
      </c>
      <c r="D36" s="57">
        <f>D35</f>
        <v>5.0481903780000001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0.2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1.7030737886399998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1.7030737886399998</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0.2</v>
      </c>
      <c r="E32" s="213">
        <f>SUM(E15:E31)</f>
        <v>1.7030737886399998</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2.8891430342999995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0.2</v>
      </c>
      <c r="E27" s="94">
        <f>SUM(E10:E26)</f>
        <v>2.8891430342999995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5.0481903780000001</v>
      </c>
      <c r="E11" s="21"/>
      <c r="F11" s="1"/>
      <c r="G11" s="1"/>
      <c r="H11" s="112"/>
    </row>
    <row r="12" spans="2:12" ht="15.75" hidden="1" thickBot="1" x14ac:dyDescent="0.3">
      <c r="B12" s="122"/>
      <c r="C12" s="64" t="s">
        <v>126</v>
      </c>
      <c r="D12" s="92">
        <f>'Stage 3'!E27-'Stage 2'!E32</f>
        <v>1.1860692456599997</v>
      </c>
      <c r="E12" s="21"/>
      <c r="F12" s="1"/>
      <c r="G12" s="1"/>
      <c r="H12" s="112"/>
    </row>
    <row r="13" spans="2:12" ht="15.75" hidden="1" thickBot="1" x14ac:dyDescent="0.3">
      <c r="B13" s="122"/>
      <c r="C13" s="62" t="s">
        <v>127</v>
      </c>
      <c r="D13" s="80">
        <f>D11+D12</f>
        <v>6.2342596236599999</v>
      </c>
      <c r="E13" s="18"/>
      <c r="F13" s="1"/>
      <c r="G13" s="1"/>
      <c r="H13" s="112"/>
    </row>
    <row r="14" spans="2:12" hidden="1" x14ac:dyDescent="0.25">
      <c r="B14" s="122"/>
      <c r="C14" s="15" t="s">
        <v>128</v>
      </c>
      <c r="D14" s="91">
        <f>D13*1.2</f>
        <v>7.4811115483919997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7.48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5.0481903780000001</v>
      </c>
      <c r="D15" s="21"/>
      <c r="E15" s="277" t="s">
        <v>138</v>
      </c>
    </row>
    <row r="16" spans="2:11" ht="16.5" thickTop="1" thickBot="1" x14ac:dyDescent="0.3">
      <c r="B16" s="15" t="s">
        <v>126</v>
      </c>
      <c r="C16" s="22">
        <f>'Stage 3'!E27-'Stage 2'!E32</f>
        <v>1.1860692456599997</v>
      </c>
      <c r="D16" s="21"/>
      <c r="E16" s="277"/>
    </row>
    <row r="17" spans="2:6" ht="16.5" thickTop="1" thickBot="1" x14ac:dyDescent="0.3">
      <c r="B17" s="16" t="s">
        <v>127</v>
      </c>
      <c r="C17" s="47">
        <f>C15+C16</f>
        <v>6.2342596236599999</v>
      </c>
      <c r="D17" s="18"/>
      <c r="E17" s="277"/>
    </row>
    <row r="18" spans="2:6" ht="15.75" thickTop="1" x14ac:dyDescent="0.25">
      <c r="B18" s="17" t="s">
        <v>128</v>
      </c>
      <c r="C18" s="48">
        <f>C17*1.2</f>
        <v>7.4811115483919997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5.0481903780000001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7.4811115483919997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F284F96350E2A543B10E33365FC7396B" ma:contentTypeVersion="16" ma:contentTypeDescription="Create a new document." ma:contentTypeScope="" ma:versionID="056caef56f4261ad69ff348e1df6f090">
  <xsd:schema xmlns:xsd="http://www.w3.org/2001/XMLSchema" xmlns:xs="http://www.w3.org/2001/XMLSchema" xmlns:p="http://schemas.microsoft.com/office/2006/metadata/properties" xmlns:ns2="d98fbebc-a3bb-43c9-93d3-b6d9b7a3dd62" xmlns:ns3="c667b8a4-d94f-4af6-b675-49566d897c15" targetNamespace="http://schemas.microsoft.com/office/2006/metadata/properties" ma:root="true" ma:fieldsID="f4a94500ad9ae8880ef8906b9c48b41c" ns2:_="" ns3:_="">
    <xsd:import namespace="d98fbebc-a3bb-43c9-93d3-b6d9b7a3dd62"/>
    <xsd:import namespace="c667b8a4-d94f-4af6-b675-49566d897c1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fbebc-a3bb-43c9-93d3-b6d9b7a3dd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16f3a1-1787-4f20-b5e7-d2647523341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67b8a4-d94f-4af6-b675-49566d897c1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349624f-4b19-4a02-93d8-d66b09fe6238}" ma:internalName="TaxCatchAll" ma:showField="CatchAllData" ma:web="c667b8a4-d94f-4af6-b675-49566d897c1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67b8a4-d94f-4af6-b675-49566d897c15" xsi:nil="true"/>
    <lcf76f155ced4ddcb4097134ff3c332f xmlns="d98fbebc-a3bb-43c9-93d3-b6d9b7a3dd62">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48A7C87F-5F33-4084-BBDB-32ECED69DC22}"/>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david.west</cp:lastModifiedBy>
  <cp:revision/>
  <dcterms:created xsi:type="dcterms:W3CDTF">2021-10-14T13:24:34Z</dcterms:created>
  <dcterms:modified xsi:type="dcterms:W3CDTF">2022-06-23T13:23:46Z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0x010100F284F96350E2A543B10E33365FC7396B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