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M:\Projects\784-B050110_Harbour_Place_Care_Home\60 Project Output\61 Work in Progress\Nutrient including mitigation\Feb 2024 update\"/>
    </mc:Choice>
  </mc:AlternateContent>
  <xr:revisionPtr revIDLastSave="0" documentId="13_ncr:1_{C2E1DD88-F065-49AF-B0B3-C9A49744663B}"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57480" yWindow="-120" windowWidth="29040" windowHeight="1584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<sst xmlns="http://schemas.openxmlformats.org/spreadsheetml/2006/main" count="3030" uniqueCount="845">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</sst>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21" zoomScaleNormal="100" workbookViewId="0">
      <selection activeCell="A34" sqref="A34"/>
    </sheetView>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8" sqref="B8"/>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c r="C5" s="80"/>
    </row>
    <row r="6" spans="1:4" ht="15.5" x14ac:dyDescent="0.35">
      <c r="A6" s="8" t="s">
        <v>71</v>
      </c>
      <c r="B6" s="15">
        <v>2.42</v>
      </c>
      <c r="C6" s="80"/>
    </row>
    <row r="7" spans="1:4" ht="15.5" x14ac:dyDescent="0.35">
      <c r="A7" s="8" t="s">
        <v>72</v>
      </c>
      <c r="B7" s="39">
        <v>120</v>
      </c>
      <c r="C7" s="80"/>
    </row>
    <row r="8" spans="1:4" ht="124" customHeight="1" x14ac:dyDescent="0.35">
      <c r="A8" s="8" t="s">
        <v>73</v>
      </c>
      <c r="B8" s="39">
        <v>354</v>
      </c>
      <c r="C8" s="80"/>
    </row>
    <row r="9" spans="1:4" ht="15.5" x14ac:dyDescent="0.35">
      <c r="A9" s="8" t="s">
        <v>74</v>
      </c>
      <c r="B9" s="39" t="s">
        <v>90</v>
      </c>
      <c r="C9" s="80"/>
    </row>
    <row r="10" spans="1:4" ht="30.75" customHeight="1" x14ac:dyDescent="0.35">
      <c r="A10" s="8" t="s">
        <v>75</v>
      </c>
      <c r="B10" s="39" t="s">
        <v>142</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856.68</v>
      </c>
    </row>
    <row r="18" spans="1:2" ht="15.5" x14ac:dyDescent="0.35">
      <c r="A18" s="7" t="s">
        <v>81</v>
      </c>
      <c r="B18" s="16">
        <f>IFERROR(B17*B7,"")</f>
        <v>102801.59999999999</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260.20999999999998</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7" zoomScaleNormal="100" workbookViewId="0">
      <selection activeCell="C28" sqref="C28"/>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835</v>
      </c>
    </row>
    <row r="7" spans="1:6" ht="23.25" customHeight="1" x14ac:dyDescent="0.35">
      <c r="A7" s="8" t="s">
        <v>88</v>
      </c>
      <c r="B7" s="23" t="s">
        <v>802</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227</v>
      </c>
      <c r="B11" s="15">
        <v>13.4</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288.32261924487</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t="s">
        <v>280</v>
      </c>
      <c r="B12" s="15">
        <v>9.5</v>
      </c>
      <c r="C12" s="94">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180.84926521096648</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22.9</v>
      </c>
      <c r="C28" s="17">
        <f>SUM(C11:C27)</f>
        <v>469.17188445583645</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6" sqref="B6"/>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10.1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136.4374529173009</v>
      </c>
    </row>
    <row r="6" spans="1:3" ht="23.25" customHeight="1" x14ac:dyDescent="0.35">
      <c r="A6" s="1" t="s">
        <v>773</v>
      </c>
      <c r="B6" s="14">
        <v>12.8</v>
      </c>
      <c r="C6" s="31">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38.400000000000006</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22.9</v>
      </c>
      <c r="C22" s="31">
        <f>SUM(C5:C21)</f>
        <v>174.83745291730091</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election activeCell="A2" sqref="A2"/>
    </sheetView>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17" sqref="C17"/>
    </sheetView>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260.20999999999998</v>
      </c>
    </row>
    <row r="6" spans="1:4" ht="22.5" customHeight="1" x14ac:dyDescent="0.35">
      <c r="A6" s="8" t="s">
        <v>114</v>
      </c>
      <c r="B6" s="50">
        <f>IFERROR(Nutrients_from_future_land_use!C22-SuDS!G29-Nutrients_from_current_land_use!C28,"")</f>
        <v>-294.33443153853557</v>
      </c>
    </row>
    <row r="7" spans="1:4" ht="22.5" customHeight="1" x14ac:dyDescent="0.35">
      <c r="A7" s="8" t="s">
        <v>115</v>
      </c>
      <c r="B7" s="50">
        <f>IFERROR(B5+B6,"")</f>
        <v>-34.124431538535589</v>
      </c>
    </row>
    <row r="8" spans="1:4" ht="22.5" customHeight="1" x14ac:dyDescent="0.35">
      <c r="A8" s="8" t="s">
        <v>116</v>
      </c>
      <c r="B8" s="50">
        <f>IFERROR(IF(B7&lt;0,B7,B7*1.2),"")</f>
        <v>-34.124431538535589</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0</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str" cm="1">
        <f t="array" ref="A710:A711">_xlfn._xlws.SORT(_xlfn.UNIQUE(_xlfn._xlws.FILTER(Nutrients_from_future_land_use!$A$5:$A$21,Nutrients_from_future_land_use!$A$5:$A$21&lt;&gt;"")))</f>
        <v>Greenspace</v>
      </c>
    </row>
    <row r="711" spans="1:1" x14ac:dyDescent="0.35">
      <c r="A711" s="96" t="str">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Wood, Kevin</cp:lastModifiedBy>
  <cp:revision/>
  <dcterms:created xsi:type="dcterms:W3CDTF">2021-10-14T13:24:34Z</dcterms:created>
  <dcterms:modified xsi:type="dcterms:W3CDTF">2024-02-29T19:47:32Z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