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updateLinks="never" defaultThemeVersion="166925"/>
  <mc:AlternateContent xmlns:mc="http://schemas.openxmlformats.org/markup-compatibility/2006">
    <mc:Choice Requires="x15">
      <x15ac:absPath xmlns:x15ac="http://schemas.microsoft.com/office/spreadsheetml/2010/11/ac" url="/Users/nataliesfolder/Library/Mobile Documents/com~apple~CloudDocs/SOUTH EAST/HAMPSHIRE/HAVANT/bedhampton/"/>
    </mc:Choice>
  </mc:AlternateContent>
  <xr:revisionPtr revIDLastSave="0" documentId="13_ncr:1_{B00E8D49-DC17-4948-936B-9A0DD6496D7D}"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4320" yWindow="3000" windowWidth="19420" windowHeight="1030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C11" i="8" s="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<sst xmlns="http://schemas.openxmlformats.org/spreadsheetml/2006/main" count="3029" uniqueCount="843">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</sst>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520-%2520Ricardo%2520Plc/NE%2520NN/Copy%2520of%2520Herefordshire%2520Council%2520Phosphate%2520Budget%25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28" zoomScaleNormal="100" workbookViewId="0"/>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zoomScaleNormal="100" workbookViewId="0">
      <selection activeCell="C10" sqref="C10"/>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45992</v>
      </c>
      <c r="C5" s="18"/>
    </row>
    <row r="6" spans="1:3" ht="20.25" customHeight="1" x14ac:dyDescent="0.2">
      <c r="A6" s="17" t="s">
        <v>69</v>
      </c>
      <c r="B6" s="25">
        <v>1.4</v>
      </c>
      <c r="C6" s="18"/>
    </row>
    <row r="7" spans="1:3" ht="20.25" customHeight="1" x14ac:dyDescent="0.2">
      <c r="A7" s="17" t="s">
        <v>70</v>
      </c>
      <c r="B7" s="26">
        <v>120</v>
      </c>
      <c r="C7" s="18"/>
    </row>
    <row r="8" spans="1:3" ht="20.25" customHeight="1" x14ac:dyDescent="0.2">
      <c r="A8" s="17" t="s">
        <v>71</v>
      </c>
      <c r="B8" s="26">
        <v>1</v>
      </c>
      <c r="C8" s="18"/>
    </row>
    <row r="9" spans="1:3" ht="20.25" customHeight="1" x14ac:dyDescent="0.2">
      <c r="A9" s="17" t="s">
        <v>72</v>
      </c>
      <c r="B9" s="26" t="s">
        <v>834</v>
      </c>
      <c r="C9" s="18"/>
    </row>
    <row r="10" spans="1:3" ht="39.75" customHeight="1" x14ac:dyDescent="0.2">
      <c r="A10" s="17" t="s">
        <v>73</v>
      </c>
      <c r="B10" s="26" t="s">
        <v>139</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1.4</v>
      </c>
    </row>
    <row r="18" spans="1:2" ht="20.25" customHeight="1" x14ac:dyDescent="0.2">
      <c r="A18" s="17" t="s">
        <v>79</v>
      </c>
      <c r="B18" s="31">
        <f>IFERROR(B17*B7,0)</f>
        <v>168</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0.43</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5" zoomScaleNormal="100" workbookViewId="0">
      <selection activeCell="A13" sqref="A13"/>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223</v>
      </c>
      <c r="F5" s="37"/>
    </row>
    <row r="6" spans="1:6" ht="23.25" customHeight="1" x14ac:dyDescent="0.2">
      <c r="A6" s="17" t="s">
        <v>84</v>
      </c>
      <c r="B6" s="43" t="s">
        <v>832</v>
      </c>
    </row>
    <row r="7" spans="1:6" ht="23.25" customHeight="1" x14ac:dyDescent="0.2">
      <c r="A7" s="17" t="s">
        <v>85</v>
      </c>
      <c r="B7" s="44" t="s">
        <v>798</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775</v>
      </c>
      <c r="B11" s="25">
        <v>68.599999999999994</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877.44109595452869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t="s">
        <v>775</v>
      </c>
      <c r="B12" s="25">
        <v>160.1</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2047.7889134448988</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228.7</v>
      </c>
      <c r="C28" s="39">
        <f>SUM(C11:C27)</f>
        <v>2925.2300093994272</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6" zoomScaleNormal="100" workbookViewId="0">
      <selection activeCell="B7" sqref="B7"/>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108.7</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1390.3476258054998</v>
      </c>
    </row>
    <row r="6" spans="1:3" ht="23.25" customHeight="1" x14ac:dyDescent="0.2">
      <c r="A6" s="59" t="s">
        <v>775</v>
      </c>
      <c r="B6" s="60">
        <v>120</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1534.8823835939279</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228.7</v>
      </c>
      <c r="C22" s="54">
        <f>SUM(C5:C21)</f>
        <v>2925.2300093994277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B5" sqref="B5"/>
    </sheetView>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t="s">
        <v>775</v>
      </c>
      <c r="B5" s="25">
        <v>0</v>
      </c>
      <c r="C5" s="65">
        <v>0</v>
      </c>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0.43</v>
      </c>
    </row>
    <row r="6" spans="1:4" ht="23.25" customHeight="1" x14ac:dyDescent="0.2">
      <c r="A6" s="17" t="s">
        <v>111</v>
      </c>
      <c r="B6" s="72">
        <f>IFERROR(Nutrients_from_future_land_use!C22-SuDS!G30-Nutrients_from_current_land_use!C28,0)</f>
        <v>4.5474735088646412E-13</v>
      </c>
    </row>
    <row r="7" spans="1:4" ht="23.25" customHeight="1" x14ac:dyDescent="0.2">
      <c r="A7" s="17" t="s">
        <v>112</v>
      </c>
      <c r="B7" s="72">
        <f>IFERROR(B5+B6,0)</f>
        <v>0.43000000000045474</v>
      </c>
    </row>
    <row r="8" spans="1:4" ht="23.25" customHeight="1" x14ac:dyDescent="0.2">
      <c r="A8" s="17" t="s">
        <v>113</v>
      </c>
      <c r="B8" s="72">
        <f>IFERROR(IF(B7&lt;0,B7,B7*1.2),0)</f>
        <v>0.51600000000054569</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0.52</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'/Users/nataliesfolder/Library/Mobile Documents/com~apple~CloudDocs/SOUTH EAST/HAMPSHIRE/HAVANT/bedhampton/C:\Users\DS56\OneDrive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12.790686529949399</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6.82169948263968</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7.5397731123912237</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4.xml>��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Natalie Fellows</cp:lastModifiedBy>
  <cp:revision/>
  <dcterms:created xsi:type="dcterms:W3CDTF">2021-10-14T13:24:34Z</dcterms:created>
  <dcterms:modified xsi:type="dcterms:W3CDTF">2024-06-24T18:55:11Z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