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C:\Users\Mahmud\AppData\Local\Microsoft\Windows\INetCache\Content.Outlook\FR0VHMST\"/>
    </mc:Choice>
  </mc:AlternateContent>
  <xr:revisionPtr revIDLastSave="0" documentId="13_ncr:1_{7498D18F-6D94-4AFA-94BA-6EBF0288AE8A}"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345" yWindow="1320" windowWidth="20145" windowHeight="18765" tabRatio="801" activeTab="2"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<sst xmlns="http://schemas.openxmlformats.org/spreadsheetml/2006/main" count="3030" uniqueCount="846">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</sst>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33" zoomScaleNormal="100" workbookViewId="0"/>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3" zoomScaleNormal="100" workbookViewId="0">
      <selection activeCell="B6" sqref="B6"/>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45505</v>
      </c>
      <c r="C5" s="80"/>
    </row>
    <row r="6" spans="1:4" ht="15.75" x14ac:dyDescent="0.25">
      <c r="A6" s="8" t="s">
        <v>71</v>
      </c>
      <c r="B6" s="15">
        <v>2.6</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2.6</v>
      </c>
    </row>
    <row r="18" spans="1:2" ht="15.75" x14ac:dyDescent="0.25">
      <c r="A18" s="7" t="s">
        <v>81</v>
      </c>
      <c r="B18" s="16">
        <f>IFERROR(B17*B7,"")</f>
        <v>312</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0.79</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zoomScale="85" zoomScaleNormal="85" workbookViewId="0">
      <selection activeCell="D2" sqref="D2"/>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802</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779</v>
      </c>
      <c r="B11" s="15">
        <v>0.1</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0.72046179758310702</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0.1</v>
      </c>
      <c r="C28" s="17">
        <f>SUM(C11:C27)</f>
        <v>0.72046179758310702</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9" sqref="B9"/>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0.1</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1.3508658704683258</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0.1</v>
      </c>
      <c r="C22" s="31">
        <f>SUM(C5:C21)</f>
        <v>1.3508658704683258</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70" zoomScaleNormal="70" workbookViewId="0">
      <selection activeCell="B4" sqref="B4"/>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t="s">
        <v>778</v>
      </c>
      <c r="B4" s="15"/>
      <c r="C4" s="65"/>
      <c r="D4" s="33" t="str">
        <f>IFERROR(IF(ISBLANK(A4),"",IF(ISBLANK(B4),"",VLOOKUP(A4,Nutrients_from_future_land_use!$A$5:$C$21,3,FALSE)*(B4/VLOOKUP(A4,Nutrients_from_future_land_use!$A$5:$C$21,2,FALSE)))),"")</f>
        <v/>
      </c>
      <c r="E4" s="65" t="s">
        <v>845</v>
      </c>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145" zoomScaleNormal="145"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0.79</v>
      </c>
    </row>
    <row r="6" spans="1:4" ht="22.5" customHeight="1" x14ac:dyDescent="0.25">
      <c r="A6" s="8" t="s">
        <v>114</v>
      </c>
      <c r="B6" s="50">
        <f>IFERROR(Nutrients_from_future_land_use!C22-SuDS!G29-Nutrients_from_current_land_use!C28,"")</f>
        <v>0.63040407288521882</v>
      </c>
    </row>
    <row r="7" spans="1:4" ht="22.5" customHeight="1" x14ac:dyDescent="0.25">
      <c r="A7" s="8" t="s">
        <v>115</v>
      </c>
      <c r="B7" s="50">
        <f>IFERROR(B5+B6,"")</f>
        <v>1.4204040728852187</v>
      </c>
    </row>
    <row r="8" spans="1:4" ht="22.5" customHeight="1" x14ac:dyDescent="0.25">
      <c r="A8" s="8" t="s">
        <v>116</v>
      </c>
      <c r="B8" s="50">
        <f>IFERROR(IF(B7&lt;0,B7,B7*1.2),"")</f>
        <v>1.7044848874622625</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1.7</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13.508658704683258</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7.20461797583107</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7.9629988153922353</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
</file>

<file path=customXml/itemProps1.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Mahmud Choudhury</cp:lastModifiedBy>
  <cp:revision/>
  <cp:lastPrinted>2024-04-10T13:13:24Z</cp:lastPrinted>
  <dcterms:created xsi:type="dcterms:W3CDTF">2021-10-14T13:24:34Z</dcterms:created>
  <dcterms:modified xsi:type="dcterms:W3CDTF">2024-04-28T21:51:42Z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