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updateLinks="never" defaultThemeVersion="166925"/>
  <mc:AlternateContent xmlns:mc="http://schemas.openxmlformats.org/markup-compatibility/2006">
    <mc:Choice Requires="x15">
      <x15ac:absPath xmlns:x15ac="http://schemas.microsoft.com/office/spreadsheetml/2010/11/ac" url="C:\Users\Dell Owner\Downloads\"/>
    </mc:Choice>
  </mc:AlternateContent>
  <xr:revisionPtr revIDLastSave="0" documentId="8_{B3ED762A-12BF-4A99-8F1E-9E94D2CDC445}" xr6:coauthVersionLast="47" xr6:coauthVersionMax="47" xr10:uidLastSave="{00000000-0000-0000-0000-000000000000}"/>
  <bookViews>
    <workbookView xWindow="-108" yWindow="-108" windowWidth="23256" windowHeight="12576" firstSheet="1"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heet1" sheetId="18" r:id="rId9"/>
    <sheet name="Stage 4" sheetId="10" r:id="rId10"/>
    <sheet name="Stage 4 (2)" sheetId="13" state="hidden" r:id="rId11"/>
    <sheet name="Lookups" sheetId="3" r:id="rId12"/>
  </sheets>
  <externalReferences>
    <externalReference r:id="rId1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<sst xmlns="http://schemas.openxmlformats.org/spreadsheetml/2006/main" count="2521" uniqueCount="343">
  <si>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</si>
  <si>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</si>
  <si>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</si>
  <si>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</si>
  <si>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</si>
  <si>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</si>
  <si>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</si>
  <si>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</si>
  <si>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</si>
  <si>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</si>
  <si>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</si>
  <si>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</si>
  <si>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</si>
  <si>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</si>
  <si>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</si>
  <si>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</si>
  <si>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</si>
  <si>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</si>
  <si>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</si>
  <si>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</si>
  <si>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</si>
  <si>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</si>
  <si>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</si>
  <si>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</si>
  <si>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</si>
  <si>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</si>
  <si>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</si>
  <si>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</si>
  <si>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</si>
  <si>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</si>
  <si>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</si>
  <si>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</si>
  <si>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</si>
  <si>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</si>
  <si>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</si>
  <si>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</si>
  <si>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</si>
  <si>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</si>
  <si>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</si>
  <si>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</si>
  <si>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</si>
  <si>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</si>
  <si>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</si>
  <si>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</si>
  <si>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</si>
  <si>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</si>
  <si>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</si>
  <si>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</si>
  <si>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</si>
  <si>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</si>
  <si>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</si>
  <si>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</si>
  <si>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</si>
  <si>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</si>
  <si>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</si>
  <si>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</si>
  <si>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</si>
  <si>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</si>
  <si>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</si>
  <si>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</si>
  <si>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</si>
  <si>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</si>
  <si>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</si>
  <si>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</si>
  <si>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</si>
  <si>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</si>
  <si>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</si>
  <si>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</si>
  <si>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</si>
  <si>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</si>
  <si>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</si>
  <si>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</si>
  <si>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</si>
  <si>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</si>
  <si>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</si>
  <si>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</si>
  <si>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</si>
  <si>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</si>
  <si>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</si>
  <si>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</si>
  <si>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</si>
  <si>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</si>
  <si>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</si>
  <si>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</si>
  <si>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</si>
  <si>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</si>
  <si>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</si>
  <si>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</si>
  <si>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</si>
  <si>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</si>
  <si>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</si>
  <si>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</si>
  <si>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</si>
  <si>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</si>
  <si>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</si>
  <si>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</si>
  <si>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</si>
  <si>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</si>
  <si>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</si>
  <si>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</si>
  <si>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</si>
  <si>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</si>
  <si>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</si>
  <si>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</si>
  <si>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</si>
  <si>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</si>
  <si>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</si>
  <si>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</si>
  <si>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</si>
  <si>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</si>
  <si>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</si>
  <si>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</si>
  <si>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</si>
  <si>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</si>
  <si>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</si>
  <si>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</si>
  <si>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</si>
  <si>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</si>
  <si>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</si>
  <si>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</si>
  <si>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</si>
  <si>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</si>
  <si>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</si>
  <si>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</si>
  <si>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</si>
  <si>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</si>
  <si>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</si>
  <si>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</si>
  <si>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</si>
  <si>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</si>
  <si>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</si>
  <si>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</si>
  <si>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</si>
  <si>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</si>
  <si>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</si>
  <si>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</si>
  <si>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</si>
  <si>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</si>
  <si>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</si>
  <si>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</si>
  <si>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</si>
  <si>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</si>
  <si>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</si>
  <si>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</si>
  <si>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</si>
  <si>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</si>
  <si>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</si>
  <si>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</si>
  <si>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</si>
  <si>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</si>
  <si>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</si>
  <si>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</si>
  <si>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</si>
  <si>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</si>
  <si>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</si>
  <si>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</si>
  <si>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</si>
  <si>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</si>
  <si>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</si>
  <si>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</si>
  <si>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</si>
  <si>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</si>
  <si>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</si>
  <si>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</si>
  <si>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</si>
  <si>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</si>
  <si>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</si>
  <si>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</si>
  <si>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</si>
  <si>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</si>
  <si>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</si>
  <si>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</si>
  <si>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</si>
  <si>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</si>
  <si>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</si>
  <si>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</si>
  <si>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</si>
  <si>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</si>
  <si>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</si>
  <si>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</si>
  <si>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</si>
  <si>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</si>
  <si>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</si>
  <si>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</si>
  <si>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</si>
  <si>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</si>
  <si>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</si>
  <si>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</si>
  <si>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</si>
  <si>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</si>
  <si>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</si>
  <si>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</si>
  <si>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</si>
  <si>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</si>
  <si>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</si>
  <si>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</si>
  <si>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</si>
  <si>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</si>
  <si>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</si>
  <si>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</si>
  <si>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</si>
  <si>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</si>
  <si>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</si>
  <si>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</si>
  <si>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</si>
  <si>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</si>
  <si>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</si>
  <si>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</si>
  <si>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</si>
  <si>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</si>
  <si>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</si>
  <si>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</si>
  <si>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</si>
  <si>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</si>
  <si>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</si>
  <si>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</si>
  <si>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</si>
  <si>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</si>
  <si>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</si>
  <si>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</si>
  <si>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</si>
  <si>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</si>
  <si>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</si>
  <si>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</si>
  <si>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</si>
  <si>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</si>
  <si>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</si>
  <si>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</si>
  <si>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</si>
  <si>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</si>
  <si>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</si>
  <si>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</si>
  <si>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</si>
  <si>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</si>
  <si>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</si>
  <si>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</si>
  <si>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</si>
  <si>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</si>
  <si>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</si>
  <si>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</si>
  <si>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</si>
  <si>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</si>
  <si>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</si>
  <si>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</si>
  <si>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</si>
  <si>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</si>
  <si>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</si>
  <si>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</si>
  <si>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</si>
  <si>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</si>
  <si>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</si>
  <si>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</si>
  <si>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</si>
  <si>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</si>
  <si>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</si>
  <si>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</si>
  <si>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</si>
  <si>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</si>
  <si>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</si>
  <si>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</si>
  <si>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</si>
  <si>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</si>
  <si>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</si>
  <si>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</si>
  <si>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</si>
  <si>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</si>
  <si>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</si>
  <si>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</si>
  <si>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</si>
  <si>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</si>
  <si>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</si>
  <si>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</si>
  <si>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</si>
  <si>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</si>
  <si>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</si>
  <si>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</si>
  <si>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</si>
  <si>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</si>
  <si>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</si>
  <si>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</si>
  <si>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</si>
  <si>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</si>
  <si>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</si>
  <si>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</si>
  <si>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</si>
  <si>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</si>
  <si>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</si>
  <si>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</si>
  <si>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</si>
  <si>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</si>
  <si>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</si>
  <si>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</si>
  <si>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</si>
  <si>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</si>
  <si>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</si>
  <si>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</si>
  <si>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</si>
  <si>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</si>
  <si>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</si>
  <si>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</si>
  <si>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</si>
  <si>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</si>
  <si>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</si>
  <si>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</si>
  <si>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</si>
  <si>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</si>
  <si>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</si>
  <si>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</si>
  <si>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</si>
  <si>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</si>
  <si>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</si>
  <si>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</si>
  <si>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</si>
  <si>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</si>
  <si>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</si>
  <si>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</si>
  <si>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</si>
  <si>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</si>
  <si>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</si>
  <si>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</si>
  <si>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</si>
  <si>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</si>
  <si>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</si>
  <si>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</si>
  <si>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</si>
  <si>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</si>
  <si>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</si>
  <si>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</si>
  <si>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</si>
  <si>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</si>
  <si>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</si>
  <si>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</si>
  <si>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</si>
  <si>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</si>
  <si>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</si>
  <si>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</si>
  <si>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</si>
  <si>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</si>
  <si>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</si>
  <si>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</si>
  <si>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17A - 17B AVONDALE ROAD, WATERLOOVILLE PO7 7ST</t>
  </si>
  <si>
    <t>APP/22/00569</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</si>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</sst>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 val="Introduction"/>
      <sheetName val="Stage 1"/>
      <sheetName val="Stage 2"/>
      <sheetName val="Stage 3"/>
      <sheetName val="Stage 4"/>
      <sheetName val="WwTW look up"/>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44799</v>
      </c>
      <c r="E7" s="259"/>
      <c r="F7" s="259"/>
      <c r="G7" s="259"/>
      <c r="H7" s="259"/>
      <c r="I7" s="259"/>
      <c r="J7" s="259"/>
      <c r="K7" s="259"/>
      <c r="L7" s="135"/>
      <c r="M7" s="131"/>
    </row>
    <row r="8" spans="2:13" ht="35.25" customHeight="1" thickBot="1" x14ac:dyDescent="0.35">
      <c r="B8" s="122"/>
      <c r="C8" s="50" t="s">
        <v>72</v>
      </c>
      <c r="D8" s="260" t="s">
        <v>340</v>
      </c>
      <c r="E8" s="260"/>
      <c r="F8" s="260"/>
      <c r="G8" s="260"/>
      <c r="H8" s="260"/>
      <c r="I8" s="260"/>
      <c r="J8" s="260"/>
      <c r="K8" s="260"/>
      <c r="L8" s="134"/>
    </row>
    <row r="9" spans="2:13" ht="39.75" customHeight="1" thickBot="1" x14ac:dyDescent="0.35">
      <c r="B9" s="122"/>
      <c r="C9" s="138" t="s">
        <v>73</v>
      </c>
      <c r="D9" s="260" t="s">
        <v>341</v>
      </c>
      <c r="E9" s="260"/>
      <c r="F9" s="260"/>
      <c r="G9" s="260"/>
      <c r="H9" s="260"/>
      <c r="I9" s="260"/>
      <c r="J9" s="260"/>
      <c r="K9" s="260"/>
      <c r="L9" s="136"/>
    </row>
    <row r="10" spans="2:13" ht="97.5" customHeight="1" x14ac:dyDescent="0.3">
      <c r="B10" s="122"/>
      <c r="C10" s="139" t="s">
        <v>74</v>
      </c>
      <c r="D10" s="261" t="s">
        <v>340</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5"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44927</v>
      </c>
      <c r="E9" s="1"/>
      <c r="F9" s="1"/>
      <c r="G9" s="1"/>
      <c r="H9" s="74"/>
      <c r="I9" s="3"/>
      <c r="J9" s="141"/>
      <c r="L9" s="147"/>
    </row>
    <row r="10" spans="1:12" ht="21" customHeight="1" thickBot="1" x14ac:dyDescent="0.550000000000000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1</v>
      </c>
      <c r="E12" s="8"/>
      <c r="F12" s="8"/>
      <c r="G12" s="266"/>
      <c r="H12" s="74"/>
      <c r="I12" s="8"/>
      <c r="J12" s="136"/>
      <c r="K12" s="148"/>
    </row>
    <row r="13" spans="1:12" ht="36" customHeight="1" thickBot="1" x14ac:dyDescent="0.35">
      <c r="A13" s="149"/>
      <c r="B13" s="1"/>
      <c r="C13" s="62" t="s">
        <v>330</v>
      </c>
      <c r="D13" s="104" t="s">
        <v>342</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1.4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168</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1164.2400000000002</v>
      </c>
      <c r="E27" s="27" t="s">
        <v>92</v>
      </c>
      <c r="F27" s="1"/>
      <c r="G27" s="83"/>
      <c r="H27" s="81"/>
      <c r="I27" s="81"/>
      <c r="J27" s="144"/>
    </row>
    <row r="28" spans="1:14" ht="15" hidden="1" thickBot="1" x14ac:dyDescent="0.35">
      <c r="A28" s="149"/>
      <c r="B28" s="1"/>
      <c r="C28" s="26" t="s">
        <v>93</v>
      </c>
      <c r="D28" s="51">
        <f>IFERROR($D$27/1000000,"")</f>
        <v>1.1642400000000002E-3</v>
      </c>
      <c r="E28" s="27" t="s">
        <v>94</v>
      </c>
      <c r="F28" s="1"/>
      <c r="G28" s="83"/>
      <c r="H28" s="87"/>
      <c r="I28" s="84"/>
      <c r="J28" s="144"/>
    </row>
    <row r="29" spans="1:14" ht="15" hidden="1" thickBot="1" x14ac:dyDescent="0.35">
      <c r="A29" s="149"/>
      <c r="B29" s="1"/>
      <c r="C29" s="54" t="s">
        <v>95</v>
      </c>
      <c r="D29" s="56">
        <f>IFERROR($D$28*365.25,"")</f>
        <v>0.42523866000000005</v>
      </c>
      <c r="E29" s="27" t="s">
        <v>96</v>
      </c>
      <c r="F29" s="1"/>
      <c r="G29" s="83"/>
      <c r="H29" s="88"/>
      <c r="I29" s="84"/>
      <c r="J29" s="144"/>
    </row>
    <row r="30" spans="1:14" hidden="1" x14ac:dyDescent="0.3">
      <c r="A30" s="149"/>
      <c r="B30" s="1"/>
      <c r="C30" s="55" t="s">
        <v>97</v>
      </c>
      <c r="D30" s="57">
        <f>D29</f>
        <v>0.42523866000000005</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1164.2400000000002</v>
      </c>
      <c r="E33" s="27" t="s">
        <v>99</v>
      </c>
      <c r="F33" s="1"/>
      <c r="G33" s="83"/>
      <c r="H33" s="87"/>
      <c r="I33" s="84"/>
      <c r="J33" s="144"/>
    </row>
    <row r="34" spans="1:10" ht="15" hidden="1" thickBot="1" x14ac:dyDescent="0.35">
      <c r="A34" s="149"/>
      <c r="B34" s="1"/>
      <c r="C34" s="58" t="s">
        <v>100</v>
      </c>
      <c r="D34" s="59">
        <f>IFERROR($D$33/1000000,"")</f>
        <v>1.1642400000000002E-3</v>
      </c>
      <c r="E34" s="27" t="s">
        <v>101</v>
      </c>
      <c r="F34" s="1"/>
      <c r="G34" s="83"/>
      <c r="H34" s="87"/>
      <c r="I34" s="84"/>
      <c r="J34" s="144"/>
    </row>
    <row r="35" spans="1:10" ht="15" hidden="1" thickBot="1" x14ac:dyDescent="0.35">
      <c r="A35" s="149"/>
      <c r="B35" s="1"/>
      <c r="C35" s="58" t="s">
        <v>102</v>
      </c>
      <c r="D35" s="60">
        <f>IFERROR($D$34*365.25,"")</f>
        <v>0.42523866000000005</v>
      </c>
      <c r="E35" s="27" t="s">
        <v>103</v>
      </c>
      <c r="F35" s="1"/>
      <c r="G35" s="83"/>
      <c r="H35" s="88"/>
      <c r="I35" s="84"/>
      <c r="J35" s="144"/>
    </row>
    <row r="36" spans="1:10" x14ac:dyDescent="0.3">
      <c r="A36" s="149"/>
      <c r="B36" s="1"/>
      <c r="C36" s="55" t="s">
        <v>104</v>
      </c>
      <c r="D36" s="57">
        <f>D35</f>
        <v>0.42523866000000005</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D18" sqref="D18"/>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289</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3">
      <c r="A16" s="128"/>
      <c r="B16" s="1"/>
      <c r="C16" s="217"/>
      <c r="D16" s="220">
        <v>0.02</v>
      </c>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0.02</v>
      </c>
      <c r="E32" s="213">
        <f>SUM(E15:E31)</f>
        <v>0</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3" zoomScale="96" zoomScaleNormal="96" workbookViewId="0">
      <selection activeCell="D13" sqref="D13"/>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
      <c r="A13" s="128"/>
      <c r="B13" s="1"/>
      <c r="C13" s="99"/>
      <c r="D13" s="100">
        <v>0.02</v>
      </c>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0.02</v>
      </c>
      <c r="E27" s="94">
        <f>SUM(E10:E26)</f>
        <v>0</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8C54F-8CE2-469F-8567-FBB1DB0AEC6A}">
  <dimension ref="A1:C2"/>
  <sheetViews>
    <sheetView tabSelected="1" topLeftCell="A2" workbookViewId="0">
      <selection activeCell="D2" sqref="D2"/>
    </sheetView>
  </sheetViews>
  <sheetFormatPr defaultRowHeight="14.4" x14ac:dyDescent="0.3"/>
  <sheetData>
    <row r="1" spans="1:3" x14ac:dyDescent="0.3">
      <c r="A1">
        <v>0.43</v>
      </c>
      <c r="B1">
        <v>0</v>
      </c>
      <c r="C1">
        <v>0</v>
      </c>
    </row>
    <row r="2" spans="1:3" x14ac:dyDescent="0.3">
      <c r="A2">
        <v>0.43</v>
      </c>
      <c r="B2">
        <v>0</v>
      </c>
      <c r="C2">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0.42523866000000005</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0.42523866000000005</v>
      </c>
      <c r="E13" s="18"/>
      <c r="F13" s="1"/>
      <c r="G13" s="1"/>
      <c r="H13" s="112"/>
    </row>
    <row r="14" spans="2:12" hidden="1" x14ac:dyDescent="0.3">
      <c r="B14" s="122"/>
      <c r="C14" s="15" t="s">
        <v>128</v>
      </c>
      <c r="D14" s="91">
        <f>D13*1.2</f>
        <v>0.51028639200000003</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0.51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0.42523866000000005</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0.42523866000000005</v>
      </c>
      <c r="D17" s="18"/>
      <c r="E17" s="277"/>
    </row>
    <row r="18" spans="2:6" ht="15" thickTop="1" x14ac:dyDescent="0.3">
      <c r="B18" s="17" t="s">
        <v>128</v>
      </c>
      <c r="C18" s="48">
        <f>C17*1.2</f>
        <v>0.51028639200000003</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0.42523866000000005</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0.51028639200000003</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28.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2.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3.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4.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Intro</vt:lpstr>
      <vt:lpstr>Background</vt:lpstr>
      <vt:lpstr>Solent Marine Sites</vt:lpstr>
      <vt:lpstr>Instructions</vt:lpstr>
      <vt:lpstr>Development site details</vt:lpstr>
      <vt:lpstr>Stage 1</vt:lpstr>
      <vt:lpstr>Stage 2</vt:lpstr>
      <vt:lpstr>Stage 3</vt:lpstr>
      <vt:lpstr>Sheet1</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Dell Owner</cp:lastModifiedBy>
  <cp:revision/>
  <dcterms:created xsi:type="dcterms:W3CDTF">2021-10-14T13:24:34Z</dcterms:created>
  <dcterms:modified xsi:type="dcterms:W3CDTF">2022-08-26T19:08:18Z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