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never" defaultThemeVersion="166925"/>
  <mc:AlternateContent xmlns:mc="http://schemas.openxmlformats.org/markup-compatibility/2006">
    <mc:Choice Requires="x15">
      <x15ac:absPath xmlns:x15ac="http://schemas.microsoft.com/office/spreadsheetml/2010/11/ac" url="https://havantbcgovuk-my.sharepoint.com/personal/jalminder_hoare_havant_gov_uk/Documents/Desktop/"/>
    </mc:Choice>
  </mc:AlternateContent>
  <xr:revisionPtr revIDLastSave="0" documentId="8_{15A87939-AC10-4EB0-9CB8-DC03DD27F591}"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19420" windowHeight="1030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<sst xmlns="http://schemas.openxmlformats.org/spreadsheetml/2006/main" count="3026" uniqueCount="843">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</sst>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Users/jamesbengree/Library/CloudStorage/OneDrive-Personal/_Documents/2%20Design%20Files/_%20JB%20Design/_%20JOBS/2025/JB25.01%20-%20HMO%20Waterlooville/C:/Users/DS56/OneDrive%20-%20Ricardo%20Plc/NE%20NN/Copy%20of%20Herefordshire%20Council%20Phosphate%20Budget%20Calculator_Final.xlsx?6A7B9CE9" TargetMode="External"/><Relationship Id="rId1" Type="http://schemas.openxmlformats.org/officeDocument/2006/relationships/externalLinkPath" Target="file:///\\6A7B9CE9\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1640625" defaultRowHeight="15.5" x14ac:dyDescent="0.35"/>
  <cols>
    <col min="1" max="1" width="133.453125" style="5" customWidth="1"/>
    <col min="2" max="2" width="44.81640625" style="5" customWidth="1"/>
    <col min="3" max="207" width="8.45312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D18" sqref="D18"/>
    </sheetView>
  </sheetViews>
  <sheetFormatPr defaultColWidth="8.81640625" defaultRowHeight="14.5" x14ac:dyDescent="0.35"/>
  <cols>
    <col min="1" max="1" width="121.6328125" style="15" customWidth="1"/>
    <col min="2" max="2" width="25.81640625" style="15" customWidth="1"/>
    <col min="3" max="3" width="27.1796875" style="15" customWidth="1"/>
    <col min="4" max="6" width="30.453125" style="15" customWidth="1"/>
    <col min="7" max="360" width="8.45312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46023</v>
      </c>
      <c r="C5" s="18"/>
    </row>
    <row r="6" spans="1:3" ht="20.25" customHeight="1" x14ac:dyDescent="0.35">
      <c r="A6" s="17" t="s">
        <v>69</v>
      </c>
      <c r="B6" s="25">
        <v>13</v>
      </c>
      <c r="C6" s="18"/>
    </row>
    <row r="7" spans="1:3" ht="20.25" customHeight="1" x14ac:dyDescent="0.35">
      <c r="A7" s="17" t="s">
        <v>70</v>
      </c>
      <c r="B7" s="26">
        <v>120</v>
      </c>
      <c r="C7" s="18"/>
    </row>
    <row r="8" spans="1:3" ht="20.25" customHeight="1" x14ac:dyDescent="0.35">
      <c r="A8" s="17" t="s">
        <v>71</v>
      </c>
      <c r="B8" s="26">
        <v>1</v>
      </c>
      <c r="C8" s="18"/>
    </row>
    <row r="9" spans="1:3" ht="20.25" customHeight="1" x14ac:dyDescent="0.35">
      <c r="A9" s="17" t="s">
        <v>72</v>
      </c>
      <c r="B9" s="26" t="s">
        <v>834</v>
      </c>
      <c r="C9" s="18"/>
    </row>
    <row r="10" spans="1:3" ht="39.75" customHeight="1" x14ac:dyDescent="0.35">
      <c r="A10" s="17" t="s">
        <v>73</v>
      </c>
      <c r="B10" s="26" t="s">
        <v>139</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13</v>
      </c>
    </row>
    <row r="18" spans="1:2" ht="20.25" customHeight="1" x14ac:dyDescent="0.35">
      <c r="A18" s="17" t="s">
        <v>79</v>
      </c>
      <c r="B18" s="31">
        <f>IFERROR(B17*B7,0)</f>
        <v>1560</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3.95</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2" sqref="B12"/>
    </sheetView>
  </sheetViews>
  <sheetFormatPr defaultColWidth="9.1796875" defaultRowHeight="15.5" x14ac:dyDescent="0.35"/>
  <cols>
    <col min="1" max="1" width="87.81640625" style="5" customWidth="1"/>
    <col min="2" max="2" width="40.453125" style="5" customWidth="1"/>
    <col min="3" max="3" width="23.81640625" style="5" customWidth="1"/>
    <col min="4" max="4" width="76.6328125" style="5" customWidth="1"/>
    <col min="5" max="386" width="8.45312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824</v>
      </c>
    </row>
    <row r="7" spans="1:6" ht="23.25" customHeight="1" x14ac:dyDescent="0.35">
      <c r="A7" s="17" t="s">
        <v>85</v>
      </c>
      <c r="B7" s="44" t="s">
        <v>800</v>
      </c>
    </row>
    <row r="8" spans="1:6" ht="23.25" customHeight="1" x14ac:dyDescent="0.35">
      <c r="A8" s="20" t="s">
        <v>86</v>
      </c>
      <c r="B8" s="45" t="s">
        <v>835</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776</v>
      </c>
      <c r="B11" s="25">
        <v>6.08E-2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0.46842639062783986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6.08E-2</v>
      </c>
      <c r="C28" s="39">
        <f>SUM(C11:C27)</f>
        <v>0.46842639062783986</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C8" sqref="C8"/>
    </sheetView>
  </sheetViews>
  <sheetFormatPr defaultColWidth="9.1796875" defaultRowHeight="15.5" x14ac:dyDescent="0.35"/>
  <cols>
    <col min="1" max="1" width="78" style="51" customWidth="1"/>
    <col min="2" max="2" width="40.453125" style="51" customWidth="1"/>
    <col min="3" max="3" width="24.453125" style="51" customWidth="1"/>
    <col min="4" max="473" width="8.45312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6.08E-2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0.8782994824271998</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6.08E-2</v>
      </c>
      <c r="C22" s="54">
        <f>SUM(C5:C21)</f>
        <v>0.8782994824271998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6328125" style="61" customWidth="1"/>
    <col min="7" max="7" width="23.6328125" style="61" customWidth="1"/>
    <col min="8" max="8" width="50.6328125" style="61" customWidth="1"/>
    <col min="9" max="471" width="8.453125" style="61" customWidth="1"/>
    <col min="472" max="16384" width="9.1796875" style="61"/>
  </cols>
  <sheetData>
    <row r="1" spans="1:11" ht="63" customHeight="1" x14ac:dyDescent="0.35">
      <c r="A1" s="14" t="s">
        <v>97</v>
      </c>
      <c r="B1" s="50"/>
      <c r="C1" s="50"/>
      <c r="D1" s="50"/>
    </row>
    <row r="2" spans="1:11" ht="409.5"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796875" defaultRowHeight="14" x14ac:dyDescent="0.35"/>
  <cols>
    <col min="1" max="1" width="73.36328125" style="70" customWidth="1"/>
    <col min="2" max="4" width="40.453125" style="70" customWidth="1"/>
    <col min="5" max="466" width="8.45312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3.95</v>
      </c>
    </row>
    <row r="6" spans="1:4" ht="23.25" customHeight="1" x14ac:dyDescent="0.35">
      <c r="A6" s="17" t="s">
        <v>111</v>
      </c>
      <c r="B6" s="72">
        <f>IFERROR(Nutrients_from_future_land_use!C22-SuDS!G30-Nutrients_from_current_land_use!C28,0)</f>
        <v>0.40987309179935993</v>
      </c>
    </row>
    <row r="7" spans="1:4" ht="23.25" customHeight="1" x14ac:dyDescent="0.35">
      <c r="A7" s="17" t="s">
        <v>112</v>
      </c>
      <c r="B7" s="72">
        <f>IFERROR(B5+B6,0)</f>
        <v>4.3598730917993604</v>
      </c>
    </row>
    <row r="8" spans="1:4" ht="23.25" customHeight="1" x14ac:dyDescent="0.35">
      <c r="A8" s="17" t="s">
        <v>113</v>
      </c>
      <c r="B8" s="72">
        <f>IFERROR(IF(B7&lt;0,B7,B7*1.2),0)</f>
        <v>5.231847710159232</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5.23</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'/Users/jamesbengree/Library/CloudStorage/OneDrive-Personal/_Documents/2 Design Files/_ JB Design/_ JOBS/2025/JB25.01 - HMO Waterlooville/C:\Users\DS56\OneDrive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453125" style="81" customWidth="1"/>
    <col min="2" max="4" width="15.6328125" style="81" customWidth="1"/>
    <col min="5" max="5" width="25.6328125" style="81" customWidth="1"/>
    <col min="6" max="6" width="63.1796875" style="81" customWidth="1"/>
    <col min="7" max="7" width="22.453125" style="81" customWidth="1"/>
    <col min="8" max="8" width="15.6328125" style="81" customWidth="1"/>
    <col min="9" max="9" width="25.6328125" style="81" customWidth="1"/>
    <col min="10" max="10" width="23.36328125" style="81" customWidth="1"/>
    <col min="11" max="13" width="15.63281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Hoare, Jalminder</cp:lastModifiedBy>
  <cp:revision/>
  <dcterms:created xsi:type="dcterms:W3CDTF">2021-10-14T13:24:34Z</dcterms:created>
  <dcterms:modified xsi:type="dcterms:W3CDTF">2025-09-15T11:24:53Z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