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S:\6000-6099\6081\Change of use 13 Elm Grove\Documents\"/>
    </mc:Choice>
  </mc:AlternateContent>
  <xr:revisionPtr revIDLastSave="0" documentId="13_ncr:1_{7653B2CD-8D99-406E-ACD2-1F037651AD20}"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C5" i="9"/>
  <c r="D5" i="22" s="1"/>
  <c r="G5" i="22" s="1"/>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C11" i="8" s="1"/>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<sst xmlns="http://schemas.openxmlformats.org/spreadsheetml/2006/main" count="3026" uniqueCount="843">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</sst>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8" zoomScaleNormal="100" workbookViewId="0">
      <selection activeCell="A46" sqref="A46"/>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3" zoomScaleNormal="100" workbookViewId="0">
      <selection activeCell="B10" sqref="B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46027</v>
      </c>
      <c r="C5" s="18"/>
    </row>
    <row r="6" spans="1:3" ht="20.25" customHeight="1" x14ac:dyDescent="0.25">
      <c r="A6" s="17" t="s">
        <v>69</v>
      </c>
      <c r="B6" s="25">
        <v>1.4</v>
      </c>
      <c r="C6" s="18"/>
    </row>
    <row r="7" spans="1:3" ht="20.25" customHeight="1" x14ac:dyDescent="0.25">
      <c r="A7" s="17" t="s">
        <v>70</v>
      </c>
      <c r="B7" s="26">
        <v>120</v>
      </c>
      <c r="C7" s="18"/>
    </row>
    <row r="8" spans="1:3" ht="20.25" customHeight="1" x14ac:dyDescent="0.25">
      <c r="A8" s="17" t="s">
        <v>71</v>
      </c>
      <c r="B8" s="26">
        <v>2</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2.8</v>
      </c>
    </row>
    <row r="18" spans="1:2" ht="20.25" customHeight="1" x14ac:dyDescent="0.25">
      <c r="A18" s="17" t="s">
        <v>79</v>
      </c>
      <c r="B18" s="31">
        <f>IFERROR(B17*B7,0)</f>
        <v>336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0.85</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5" sqref="B5"/>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797</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6.5630843338283548E-2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0.01</v>
      </c>
      <c r="C28" s="39">
        <f>SUM(C11:C27)</f>
        <v>6.5630843338283548E-2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E3" sqref="E3"/>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0.12305783125928167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0.01</v>
      </c>
      <c r="C22" s="54">
        <f>SUM(C5:C21)</f>
        <v>0.12305783125928167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election activeCell="F5" sqref="F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C3" sqref="C3"/>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0.85</v>
      </c>
    </row>
    <row r="6" spans="1:4" ht="23.25" customHeight="1" x14ac:dyDescent="0.25">
      <c r="A6" s="17" t="s">
        <v>111</v>
      </c>
      <c r="B6" s="72">
        <f>IFERROR(Nutrients_from_future_land_use!C22-SuDS!G30-Nutrients_from_current_land_use!C28,0)</f>
        <v>5.7426987920998124E-2</v>
      </c>
    </row>
    <row r="7" spans="1:4" ht="23.25" customHeight="1" x14ac:dyDescent="0.25">
      <c r="A7" s="17" t="s">
        <v>112</v>
      </c>
      <c r="B7" s="72">
        <f>IFERROR(B5+B6,0)</f>
        <v>0.90742698792099807</v>
      </c>
    </row>
    <row r="8" spans="1:4" ht="23.25" customHeight="1" x14ac:dyDescent="0.25">
      <c r="A8" s="17" t="s">
        <v>113</v>
      </c>
      <c r="B8" s="72">
        <f>IFERROR(IF(B7&lt;0,B7,B7*1.2),0)</f>
        <v>1.0889123855051976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1.0900000000000001</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12.305783125928167</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6.5630843338283551</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7.2539353163366025</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Jonathan Spivey</cp:lastModifiedBy>
  <cp:revision/>
  <dcterms:created xsi:type="dcterms:W3CDTF">2021-10-14T13:24:34Z</dcterms:created>
  <dcterms:modified xsi:type="dcterms:W3CDTF">2025-10-03T08:40:29Z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