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defaultThemeVersion="166925"/>
  <mc:AlternateContent xmlns:mc="http://schemas.openxmlformats.org/markup-compatibility/2006">
    <mc:Choice Requires="x15">
      <x15ac:absPath xmlns:x15ac="http://schemas.microsoft.com/office/spreadsheetml/2010/11/ac" url="https://havantbcgovuk-my.sharepoint.com/personal/selina_donophy_havant_gov_uk/Documents/HAVANT 2025/1 Hinton Close/"/>
    </mc:Choice>
  </mc:AlternateContent>
  <xr:revisionPtr revIDLastSave="0" documentId="8_{89BFA832-E579-4435-B571-19BA25CDFE99}"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08" yWindow="-108" windowWidth="23256" windowHeight="12456" tabRatio="801" firstSheet="2"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<sst xmlns="http://schemas.openxmlformats.org/spreadsheetml/2006/main" count="3026" uniqueCount="843">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</sst>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7" dataDxfId="126">
  <autoFilter ref="A10:B15" xr:uid="{7EBF9311-A278-4083-BF4D-937B4AAC2ED7}">
    <filterColumn colId="0" hiddenButton="1"/>
    <filterColumn colId="1" hiddenButton="1"/>
  </autoFilter>
  <tableColumns count="2">
    <tableColumn id="1" xr3:uid="{B2BABBBB-B007-4481-A155-B2D1BFED30CB}" name="Topic of each table" dataDxfId="125"/>
    <tableColumn id="2" xr3:uid="{CCC921EE-8CEB-492A-BB39-F2811D4B50BE}" name="Link to each worksheet" dataDxfId="124"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23" dataDxfId="121" headerRowBorderDxfId="122" tableBorderDxfId="120" totalsRowBorderDxfId="119">
  <autoFilter ref="A42:A46" xr:uid="{64981484-4795-461F-A3C7-626CD012A06C}">
    <filterColumn colId="0" hiddenButton="1"/>
  </autoFilter>
  <tableColumns count="1">
    <tableColumn id="1" xr3:uid="{DABB33F1-9955-4DF2-B73F-2381AAEB96BF}" name="Description of the information:" dataDxfId="118"/>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7" dataDxfId="115" headerRowBorderDxfId="116" tableBorderDxfId="114" totalsRowBorderDxfId="113">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2"/>
    <tableColumn id="2" xr3:uid="{D22CDBE7-9B75-4248-A951-0D061DAA9F1C}" name="Data entry column - user inputs required" dataDxfId="111"/>
    <tableColumn id="4" xr3:uid="{20424A8D-23FA-4C1D-B394-6A4A0726E8D6}" name="Additional data entry column  - user inputs may be required" dataDxfId="11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9" dataDxfId="108" tableBorderDxfId="107">
  <autoFilter ref="A15:B23" xr:uid="{B50C45A2-2A77-478E-B226-DC5B3B2EA72E}">
    <filterColumn colId="0" hiddenButton="1"/>
    <filterColumn colId="1" hiddenButton="1"/>
  </autoFilter>
  <tableColumns count="2">
    <tableColumn id="1" xr3:uid="{FA8C78F6-50A3-498F-8975-6D1EC817B86B}" name="Description of values generated" dataDxfId="106"/>
    <tableColumn id="2" xr3:uid="{150A0AA5-FDF2-4BA1-A9A8-36A566F3E6CC}" name="Values generated" dataDxfId="105"/>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4" dataDxfId="102" headerRowBorderDxfId="103" tableBorderDxfId="101" totalsRowBorderDxfId="100">
  <autoFilter ref="A4:B8" xr:uid="{E51AE02F-7B0C-4640-BEBD-8FD46432F29C}">
    <filterColumn colId="0" hiddenButton="1"/>
    <filterColumn colId="1" hiddenButton="1"/>
  </autoFilter>
  <tableColumns count="2">
    <tableColumn id="1" xr3:uid="{C513A266-837A-4378-8552-D156135B549F}" name="Description of required information" dataDxfId="99"/>
    <tableColumn id="2" xr3:uid="{9FEADC6D-D9F7-40A8-AB95-390DAB627A00}" name="Data entry column - user inputs required" dataDxfId="98"/>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7" dataDxfId="96" tableBorderDxfId="9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4"/>
    <tableColumn id="2" xr3:uid="{DA6AF240-7DDF-40CC-B3C9-0A6C10900A68}" name="Area (ha) - user inputs required" dataDxfId="93"/>
    <tableColumn id="4" xr3:uid="{D46D9DE3-2913-45A9-81EF-5C0B16A60B70}" name="Annual nitrogen nutrient export  _x000a_(kg TN/yr)" dataDxfId="92"/>
    <tableColumn id="5" xr3:uid="{B35F3CE8-F7D9-4526-B8D6-064B09EE0E77}" name="Notes on data" dataDxfId="9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0" dataDxfId="8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88"/>
    <tableColumn id="2" xr3:uid="{2BF0443C-5885-452F-9860-409F1647E1C1}" name="Area (ha) - user inputs required" dataDxfId="87"/>
    <tableColumn id="4" xr3:uid="{D4EA72A6-0C9C-4A1E-8AAC-10EB38F195A8}" name="Annual nitrogen nutrient export_x000a_(kg TN/yr)" dataDxfId="8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85" dataDxfId="8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3"/>
    <tableColumn id="2" xr3:uid="{72D29FD7-7898-4191-A97D-55B2AC2A6039}" name="SuDS catchment area (ha) - user inputs required" dataDxfId="82"/>
    <tableColumn id="10" xr3:uid="{C118AB6C-A0C7-46A0-B4D4-823E8172F281}" name="Percentage of flow entering the SuDS (%) - user inputs required" dataDxfId="81"/>
    <tableColumn id="4" xr3:uid="{C9DF269B-9235-47CA-9628-CA0EAEA7E887}" name="Annual nitrogen inputs to SuDS feature(s)_x000a_(kg TN/yr)" dataDxfId="8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79"/>
    <tableColumn id="8" xr3:uid="{6CE040BE-33E5-44DA-B389-E1BC789E21E5}" name="TN removal rate for features - user specified (%) - user inputs required" dataDxfId="78">
      <calculatedColumnFormula>IF(OR(#REF!="No",ISBLANK(#REF!)),"",IF(#REF!="Yes","","TN removal rate - user specified (%)"))</calculatedColumnFormula>
    </tableColumn>
    <tableColumn id="14" xr3:uid="{1156F97A-C06E-4041-A8E9-274F94CC02BE}" name="Annual nitrogen load removed by SuDS_x000a_(kg TN/yr)" dataDxfId="77"/>
    <tableColumn id="6" xr3:uid="{E06A970A-6835-4E49-9119-FEAF7BC8D4A0}" name="Notes on data" dataDxfId="7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34" dataDxfId="132" headerRowBorderDxfId="133" tableBorderDxfId="131" totalsRowBorderDxfId="130">
  <autoFilter ref="A4:B14" xr:uid="{A0BD0106-977A-4B15-9C53-C66CDF6772BD}">
    <filterColumn colId="0" hiddenButton="1"/>
    <filterColumn colId="1" hiddenButton="1"/>
  </autoFilter>
  <tableColumns count="2">
    <tableColumn id="1" xr3:uid="{31004191-352C-44A7-A242-30E88F4CD5ED}" name="Description of values generated" dataDxfId="129"/>
    <tableColumn id="2" xr3:uid="{C357CE45-1FD7-4EF9-804B-579D3A1CC1A7}" name="Values generated" dataDxfId="128"/>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41" zoomScaleNormal="100" workbookViewId="0">
      <selection activeCell="A45" sqref="A45"/>
    </sheetView>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8" zoomScaleNormal="100" workbookViewId="0">
      <selection activeCell="B7" sqref="B7"/>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46266</v>
      </c>
      <c r="C5" s="18"/>
    </row>
    <row r="6" spans="1:3" ht="20.25" customHeight="1" x14ac:dyDescent="0.3">
      <c r="A6" s="17" t="s">
        <v>69</v>
      </c>
      <c r="B6" s="25">
        <v>3</v>
      </c>
      <c r="C6" s="18"/>
    </row>
    <row r="7" spans="1:3" ht="20.25" customHeight="1" x14ac:dyDescent="0.3">
      <c r="A7" s="17" t="s">
        <v>70</v>
      </c>
      <c r="B7" s="26">
        <v>120</v>
      </c>
      <c r="C7" s="18"/>
    </row>
    <row r="8" spans="1:3" ht="20.25" customHeight="1" x14ac:dyDescent="0.3">
      <c r="A8" s="17" t="s">
        <v>71</v>
      </c>
      <c r="B8" s="26">
        <v>1</v>
      </c>
      <c r="C8" s="18"/>
    </row>
    <row r="9" spans="1:3" ht="20.25" customHeight="1" x14ac:dyDescent="0.3">
      <c r="A9" s="17" t="s">
        <v>72</v>
      </c>
      <c r="B9" s="26" t="s">
        <v>834</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3</v>
      </c>
    </row>
    <row r="18" spans="1:2" ht="20.25" customHeight="1" x14ac:dyDescent="0.3">
      <c r="A18" s="17" t="s">
        <v>79</v>
      </c>
      <c r="B18" s="31">
        <f>IFERROR(B17*B7,0)</f>
        <v>360</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0.91</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5" zoomScaleNormal="100" workbookViewId="0">
      <selection activeCell="A11" sqref="A11"/>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828</v>
      </c>
    </row>
    <row r="7" spans="1:6" ht="23.25" customHeight="1" x14ac:dyDescent="0.3">
      <c r="A7" s="17" t="s">
        <v>85</v>
      </c>
      <c r="B7" s="44" t="s">
        <v>801</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775</v>
      </c>
      <c r="B11" s="25">
        <v>0.01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0.15377636671499995</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0.01</v>
      </c>
      <c r="C28" s="39">
        <f>SUM(C11:C27)</f>
        <v>0.15377636671499995</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4" zoomScaleNormal="100" workbookViewId="0">
      <selection activeCell="C6" sqref="C6"/>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0.01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0.15377636671499995</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0.01</v>
      </c>
      <c r="C22" s="54">
        <f>SUM(C5:C21)</f>
        <v>0.15377636671499995</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0.91</v>
      </c>
    </row>
    <row r="6" spans="1:4" ht="23.25" customHeight="1" x14ac:dyDescent="0.3">
      <c r="A6" s="17" t="s">
        <v>111</v>
      </c>
      <c r="B6" s="72">
        <f>IFERROR(Nutrients_from_future_land_use!C22-SuDS!G30-Nutrients_from_current_land_use!C28,0)</f>
        <v>0</v>
      </c>
    </row>
    <row r="7" spans="1:4" ht="23.25" customHeight="1" x14ac:dyDescent="0.3">
      <c r="A7" s="17" t="s">
        <v>112</v>
      </c>
      <c r="B7" s="72">
        <f>IFERROR(B5+B6,0)</f>
        <v>0.91</v>
      </c>
    </row>
    <row r="8" spans="1:4" ht="23.25" customHeight="1" x14ac:dyDescent="0.3">
      <c r="A8" s="17" t="s">
        <v>113</v>
      </c>
      <c r="B8" s="72">
        <f>IFERROR(IF(B7&lt;0,B7,B7*1.2),0)</f>
        <v>1.0920000000000001</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1.0900000000000001</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D675107782A041B1ACA0344F57D86E" ma:contentTypeVersion="15" ma:contentTypeDescription="Create a new document." ma:contentTypeScope="" ma:versionID="702d3fb668f633c9215817a71828e322">
  <xsd:schema xmlns:xsd="http://www.w3.org/2001/XMLSchema" xmlns:xs="http://www.w3.org/2001/XMLSchema" xmlns:p="http://schemas.microsoft.com/office/2006/metadata/properties" xmlns:ns2="c3534efc-f0db-4560-9b29-2e155aba9e60" xmlns:ns3="cbfa44ef-137d-4ac8-be06-98fc5ff344ef" targetNamespace="http://schemas.microsoft.com/office/2006/metadata/properties" ma:root="true" ma:fieldsID="1116a82c09b6c29659cc7b1a90bdfca7" ns2:_="" ns3:_="">
    <xsd:import namespace="c3534efc-f0db-4560-9b29-2e155aba9e60"/>
    <xsd:import namespace="cbfa44ef-137d-4ac8-be06-98fc5ff344e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534efc-f0db-4560-9b29-2e155aba9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6d2d972-979a-4508-966d-a315e519ac1f"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a44ef-137d-4ac8-be06-98fc5ff344e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1ab10e9-c259-4da8-84c7-61acba656fb6}" ma:internalName="TaxCatchAll" ma:showField="CatchAllData" ma:web="cbfa44ef-137d-4ac8-be06-98fc5ff344e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cbfa44ef-137d-4ac8-be06-98fc5ff344ef" xsi:nil="true"/>
    <lcf76f155ced4ddcb4097134ff3c332f xmlns="c3534efc-f0db-4560-9b29-2e155aba9e60">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30C3C0-41EB-4F39-B57D-27037CE67F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534efc-f0db-4560-9b29-2e155aba9e60"/>
    <ds:schemaRef ds:uri="cbfa44ef-137d-4ac8-be06-98fc5ff34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cbfa44ef-137d-4ac8-be06-98fc5ff344ef"/>
    <ds:schemaRef ds:uri="c3534efc-f0db-4560-9b29-2e155aba9e60"/>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Donophy, Selina</cp:lastModifiedBy>
  <cp:revision/>
  <dcterms:created xsi:type="dcterms:W3CDTF">2021-10-14T13:24:34Z</dcterms:created>
  <dcterms:modified xsi:type="dcterms:W3CDTF">2026-05-07T14:48:24Z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0x01010040D675107782A041B1ACA0344F57D86E</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