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hitepeakplanning.sharepoint.com/sites/ProjectsLive/Shared Documents/2023.003 Southleigh/Application Submissions/Final Planning Application/BNG/"/>
    </mc:Choice>
  </mc:AlternateContent>
  <xr:revisionPtr revIDLastSave="4" documentId="13_ncr:1_{FDB643B8-74A3-4C29-8617-D95020D53A72}" xr6:coauthVersionLast="47" xr6:coauthVersionMax="47" xr10:uidLastSave="{81E23191-5376-4C30-B186-DFF60D4FC801}"/>
  <bookViews>
    <workbookView xWindow="-28920" yWindow="-120" windowWidth="29040" windowHeight="15720" xr2:uid="{CE0EB22B-1D7F-4C4E-8168-D30404323AC0}"/>
  </bookViews>
  <sheets>
    <sheet name="Baseline Areas (2)" sheetId="7" r:id="rId1"/>
    <sheet name="Baseline Areas" sheetId="1" r:id="rId2"/>
    <sheet name="Post Development Areas" sheetId="2" r:id="rId3"/>
    <sheet name="Sheet1" sheetId="6" r:id="rId4"/>
    <sheet name="Comparison" sheetId="3" r:id="rId5"/>
    <sheet name="Baseline Linear" sheetId="4" r:id="rId6"/>
    <sheet name="Post Development Linear" sheetId="5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1" i="7" l="1"/>
  <c r="L10" i="7"/>
  <c r="L6" i="7"/>
  <c r="L5" i="7"/>
  <c r="L4" i="7"/>
  <c r="J10" i="7"/>
  <c r="I10" i="7"/>
  <c r="E14" i="7"/>
  <c r="E10" i="7"/>
  <c r="C30" i="7"/>
  <c r="D28" i="7"/>
  <c r="E19" i="7"/>
  <c r="C30" i="4" l="1"/>
  <c r="H31" i="2"/>
  <c r="C16" i="2"/>
  <c r="G24" i="6"/>
  <c r="D26" i="6" s="1"/>
  <c r="D24" i="6"/>
  <c r="B24" i="6"/>
  <c r="E22" i="6"/>
  <c r="D22" i="6"/>
  <c r="B22" i="6"/>
  <c r="G2" i="2"/>
  <c r="F2" i="2"/>
  <c r="E19" i="1"/>
  <c r="D28" i="1"/>
  <c r="C30" i="1"/>
</calcChain>
</file>

<file path=xl/sharedStrings.xml><?xml version="1.0" encoding="utf-8"?>
<sst xmlns="http://schemas.openxmlformats.org/spreadsheetml/2006/main" count="712" uniqueCount="83">
  <si>
    <t>EPR ID</t>
  </si>
  <si>
    <t>BNG Habitat Type</t>
  </si>
  <si>
    <t>SUM_hectares</t>
  </si>
  <si>
    <t>&lt;Null&gt;</t>
  </si>
  <si>
    <t>Cereal crops</t>
  </si>
  <si>
    <t>Developed land; sealed surface</t>
  </si>
  <si>
    <t>Mixed scrub</t>
  </si>
  <si>
    <t>Modified grassland</t>
  </si>
  <si>
    <t>Other neutral grassland</t>
  </si>
  <si>
    <t>Other woodland; broadleaved</t>
  </si>
  <si>
    <t>Other woodland; mixed</t>
  </si>
  <si>
    <t>Wood-pasture and parkland</t>
  </si>
  <si>
    <t>GL1</t>
  </si>
  <si>
    <t>GL2</t>
  </si>
  <si>
    <t>GL2a</t>
  </si>
  <si>
    <t>Other lowland acid grassland</t>
  </si>
  <si>
    <t>GL3</t>
  </si>
  <si>
    <t>GL5</t>
  </si>
  <si>
    <t>GL6</t>
  </si>
  <si>
    <t>GL7</t>
  </si>
  <si>
    <t>GL8</t>
  </si>
  <si>
    <t>MG1</t>
  </si>
  <si>
    <t>MG3</t>
  </si>
  <si>
    <t>WL1</t>
  </si>
  <si>
    <t>WL2</t>
  </si>
  <si>
    <t>WL3</t>
  </si>
  <si>
    <t>Lowland mixed deciduous woodland</t>
  </si>
  <si>
    <t>WL4</t>
  </si>
  <si>
    <t>WL5</t>
  </si>
  <si>
    <t>WL6</t>
  </si>
  <si>
    <t>WL7</t>
  </si>
  <si>
    <t>bng_habitat_type</t>
  </si>
  <si>
    <t>Surface water drainage</t>
  </si>
  <si>
    <t>Traditional orchards</t>
  </si>
  <si>
    <t>Baseline</t>
  </si>
  <si>
    <t>proposed</t>
  </si>
  <si>
    <t>Created</t>
  </si>
  <si>
    <t>Retained</t>
  </si>
  <si>
    <t>Post Development</t>
  </si>
  <si>
    <t>Post Development Proposed</t>
  </si>
  <si>
    <t>Hectares</t>
  </si>
  <si>
    <t>epr_id</t>
  </si>
  <si>
    <t>Ditches</t>
  </si>
  <si>
    <t>D1</t>
  </si>
  <si>
    <t>Culvert</t>
  </si>
  <si>
    <t>D2</t>
  </si>
  <si>
    <t>D3</t>
  </si>
  <si>
    <t>D4</t>
  </si>
  <si>
    <t>Native hedgerow</t>
  </si>
  <si>
    <t>H01</t>
  </si>
  <si>
    <t>Line of trees</t>
  </si>
  <si>
    <t>H02</t>
  </si>
  <si>
    <t>H03</t>
  </si>
  <si>
    <t>Species-rich native hedgerow</t>
  </si>
  <si>
    <t>H04</t>
  </si>
  <si>
    <t>H05</t>
  </si>
  <si>
    <t>H06</t>
  </si>
  <si>
    <t>H07</t>
  </si>
  <si>
    <t>H08</t>
  </si>
  <si>
    <t>H09</t>
  </si>
  <si>
    <t>H10</t>
  </si>
  <si>
    <t>H11</t>
  </si>
  <si>
    <t>H12</t>
  </si>
  <si>
    <t>H13</t>
  </si>
  <si>
    <t>H14</t>
  </si>
  <si>
    <t>H15</t>
  </si>
  <si>
    <t>H16</t>
  </si>
  <si>
    <t>H17</t>
  </si>
  <si>
    <t>H18</t>
  </si>
  <si>
    <t>H19</t>
  </si>
  <si>
    <t>H20</t>
  </si>
  <si>
    <t>H21</t>
  </si>
  <si>
    <t>H22</t>
  </si>
  <si>
    <t>Length (Metres)</t>
  </si>
  <si>
    <t>Lost</t>
  </si>
  <si>
    <t>Proposed</t>
  </si>
  <si>
    <t>Hedgerow</t>
  </si>
  <si>
    <t>add to WL1</t>
  </si>
  <si>
    <t>GL4?</t>
  </si>
  <si>
    <t>GL5?</t>
  </si>
  <si>
    <t>2a</t>
  </si>
  <si>
    <t>4&amp;5</t>
  </si>
  <si>
    <t>residual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</si>
</sst>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4"/>
      <name val="Rockwell Light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2" fontId="0" fillId="0" borderId="0" xfId="0" applyNumberFormat="1"/>
    <xf numFmtId="1" fontId="0" fillId="0" borderId="0" xfId="0" applyNumberFormat="1"/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 applyProtection="1">
      <alignment horizontal="center" vertical="center" wrapText="1"/>
      <protection locked="0"/>
    </xf>
    <xf numFmtId="2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A8C68-D646-4FFA-9E3C-BD716D15FEAA}">
  <dimension ref="A1:O30"/>
  <sheetViews>
    <sheetView tabSelected="1" workbookViewId="0">
      <selection activeCell="H12" sqref="H12"/>
    </sheetView>
  </sheetViews>
  <sheetFormatPr defaultRowHeight="15" x14ac:dyDescent="0.25"/>
  <cols>
    <col min="1" max="1" width="6.7109375" bestFit="1" customWidth="1"/>
    <col min="2" max="2" width="34" bestFit="1" customWidth="1"/>
    <col min="3" max="3" width="13.42578125" style="1" bestFit="1" customWidth="1"/>
  </cols>
  <sheetData>
    <row r="1" spans="1:15" x14ac:dyDescent="0.25">
      <c r="A1" t="s">
        <v>0</v>
      </c>
      <c r="B1" t="s">
        <v>1</v>
      </c>
      <c r="C1" s="1" t="s">
        <v>2</v>
      </c>
      <c r="N1" t="s">
        <v>81</v>
      </c>
      <c r="O1">
        <v>1.7</v>
      </c>
    </row>
    <row r="2" spans="1:15" x14ac:dyDescent="0.25">
      <c r="A2" t="s">
        <v>3</v>
      </c>
      <c r="B2" t="s">
        <v>4</v>
      </c>
      <c r="C2" s="1">
        <v>62.651617000000002</v>
      </c>
    </row>
    <row r="3" spans="1:15" x14ac:dyDescent="0.25">
      <c r="A3" t="s">
        <v>3</v>
      </c>
      <c r="B3" t="s">
        <v>5</v>
      </c>
      <c r="C3" s="1">
        <v>0.76684399999999997</v>
      </c>
      <c r="H3">
        <v>1</v>
      </c>
      <c r="I3">
        <v>1.9</v>
      </c>
      <c r="J3">
        <v>3.2</v>
      </c>
      <c r="L3">
        <v>1.91</v>
      </c>
    </row>
    <row r="4" spans="1:15" x14ac:dyDescent="0.25">
      <c r="A4" s="10" t="s">
        <v>25</v>
      </c>
      <c r="B4" s="10" t="s">
        <v>26</v>
      </c>
      <c r="C4" s="9">
        <v>0.62759299999999996</v>
      </c>
      <c r="H4" t="s">
        <v>80</v>
      </c>
      <c r="I4">
        <v>0.2</v>
      </c>
      <c r="J4">
        <v>0.37</v>
      </c>
      <c r="L4">
        <f>J4</f>
        <v>0.37</v>
      </c>
    </row>
    <row r="5" spans="1:15" x14ac:dyDescent="0.25">
      <c r="A5" t="s">
        <v>3</v>
      </c>
      <c r="B5" t="s">
        <v>6</v>
      </c>
      <c r="C5" s="1">
        <v>5.3110999999999998E-2</v>
      </c>
      <c r="H5">
        <v>2</v>
      </c>
      <c r="I5">
        <v>0.7</v>
      </c>
      <c r="J5">
        <v>0.66</v>
      </c>
      <c r="L5">
        <f>J5</f>
        <v>0.66</v>
      </c>
    </row>
    <row r="6" spans="1:15" x14ac:dyDescent="0.25">
      <c r="A6" t="s">
        <v>3</v>
      </c>
      <c r="B6" t="s">
        <v>7</v>
      </c>
      <c r="C6" s="1">
        <v>4.3961170000000003</v>
      </c>
      <c r="H6">
        <v>3</v>
      </c>
      <c r="I6">
        <v>0.7</v>
      </c>
      <c r="J6">
        <v>0.73</v>
      </c>
      <c r="L6">
        <f>J6</f>
        <v>0.73</v>
      </c>
    </row>
    <row r="7" spans="1:15" s="10" customFormat="1" x14ac:dyDescent="0.25">
      <c r="A7" t="s">
        <v>21</v>
      </c>
      <c r="B7" t="s">
        <v>7</v>
      </c>
      <c r="C7" s="1">
        <v>4.2226949999999999</v>
      </c>
      <c r="E7" s="10" t="s">
        <v>77</v>
      </c>
      <c r="H7">
        <v>4</v>
      </c>
      <c r="I7" s="10">
        <v>1.1000000000000001</v>
      </c>
      <c r="J7" s="10">
        <v>0.2</v>
      </c>
    </row>
    <row r="8" spans="1:15" x14ac:dyDescent="0.25">
      <c r="A8" t="s">
        <v>22</v>
      </c>
      <c r="B8" t="s">
        <v>7</v>
      </c>
      <c r="C8" s="1">
        <v>1.572964</v>
      </c>
      <c r="H8">
        <v>5</v>
      </c>
      <c r="I8">
        <v>0.24</v>
      </c>
      <c r="J8">
        <v>0.49</v>
      </c>
    </row>
    <row r="9" spans="1:15" x14ac:dyDescent="0.25">
      <c r="A9" t="s">
        <v>14</v>
      </c>
      <c r="B9" t="s">
        <v>15</v>
      </c>
      <c r="C9" s="1">
        <v>0.37365799999999999</v>
      </c>
    </row>
    <row r="10" spans="1:15" x14ac:dyDescent="0.25">
      <c r="A10" t="s">
        <v>3</v>
      </c>
      <c r="B10" t="s">
        <v>8</v>
      </c>
      <c r="C10" s="1">
        <v>0.19680800000000001</v>
      </c>
      <c r="D10" t="s">
        <v>78</v>
      </c>
      <c r="E10" s="1">
        <f>C10</f>
        <v>0.19680800000000001</v>
      </c>
      <c r="I10">
        <f>SUM(I3:I8)</f>
        <v>4.84</v>
      </c>
      <c r="J10">
        <f>SUM(J3:J8)</f>
        <v>5.6500000000000012</v>
      </c>
      <c r="L10">
        <f>SUM(L3:L8)</f>
        <v>3.67</v>
      </c>
    </row>
    <row r="11" spans="1:15" x14ac:dyDescent="0.25">
      <c r="A11" t="s">
        <v>12</v>
      </c>
      <c r="B11" t="s">
        <v>8</v>
      </c>
      <c r="C11" s="1">
        <v>3.1985730000000001</v>
      </c>
      <c r="K11" t="s">
        <v>82</v>
      </c>
      <c r="L11">
        <f>J10-L10</f>
        <v>1.9800000000000013</v>
      </c>
    </row>
    <row r="12" spans="1:15" x14ac:dyDescent="0.25">
      <c r="A12" t="s">
        <v>13</v>
      </c>
      <c r="B12" t="s">
        <v>8</v>
      </c>
      <c r="C12" s="1">
        <v>0.66093400000000002</v>
      </c>
    </row>
    <row r="13" spans="1:15" x14ac:dyDescent="0.25">
      <c r="A13" t="s">
        <v>16</v>
      </c>
      <c r="B13" t="s">
        <v>8</v>
      </c>
      <c r="C13" s="1">
        <v>0.73455599999999999</v>
      </c>
    </row>
    <row r="14" spans="1:15" x14ac:dyDescent="0.25">
      <c r="A14" t="s">
        <v>17</v>
      </c>
      <c r="B14" t="s">
        <v>8</v>
      </c>
      <c r="C14" s="1">
        <v>0.491921</v>
      </c>
      <c r="D14" t="s">
        <v>79</v>
      </c>
      <c r="E14" s="1">
        <f>C14</f>
        <v>0.491921</v>
      </c>
    </row>
    <row r="15" spans="1:15" x14ac:dyDescent="0.25">
      <c r="A15" t="s">
        <v>18</v>
      </c>
      <c r="B15" t="s">
        <v>8</v>
      </c>
      <c r="C15" s="1">
        <v>0.12678600000000001</v>
      </c>
    </row>
    <row r="16" spans="1:15" x14ac:dyDescent="0.25">
      <c r="A16" t="s">
        <v>19</v>
      </c>
      <c r="B16" t="s">
        <v>8</v>
      </c>
      <c r="C16" s="1">
        <v>0.44737500000000002</v>
      </c>
    </row>
    <row r="17" spans="1:9" x14ac:dyDescent="0.25">
      <c r="A17" t="s">
        <v>20</v>
      </c>
      <c r="B17" t="s">
        <v>8</v>
      </c>
      <c r="C17" s="1">
        <v>0.22894500000000001</v>
      </c>
    </row>
    <row r="18" spans="1:9" x14ac:dyDescent="0.25">
      <c r="A18" s="10" t="s">
        <v>3</v>
      </c>
      <c r="B18" s="10" t="s">
        <v>9</v>
      </c>
      <c r="C18" s="9">
        <v>6.411E-3</v>
      </c>
    </row>
    <row r="19" spans="1:9" x14ac:dyDescent="0.25">
      <c r="A19" s="10" t="s">
        <v>23</v>
      </c>
      <c r="B19" s="10" t="s">
        <v>9</v>
      </c>
      <c r="C19" s="9">
        <v>0.74133599999999999</v>
      </c>
      <c r="E19" s="1">
        <f>C18+C19</f>
        <v>0.74774699999999994</v>
      </c>
    </row>
    <row r="20" spans="1:9" s="10" customFormat="1" x14ac:dyDescent="0.25">
      <c r="A20" s="10" t="s">
        <v>24</v>
      </c>
      <c r="B20" s="10" t="s">
        <v>9</v>
      </c>
      <c r="C20" s="9">
        <v>0.73994199999999999</v>
      </c>
    </row>
    <row r="21" spans="1:9" s="10" customFormat="1" x14ac:dyDescent="0.25">
      <c r="A21" s="10" t="s">
        <v>27</v>
      </c>
      <c r="B21" s="10" t="s">
        <v>9</v>
      </c>
      <c r="C21" s="9">
        <v>0.44616299999999998</v>
      </c>
    </row>
    <row r="22" spans="1:9" s="10" customFormat="1" x14ac:dyDescent="0.25">
      <c r="A22" s="10" t="s">
        <v>28</v>
      </c>
      <c r="B22" s="10" t="s">
        <v>9</v>
      </c>
      <c r="C22" s="9">
        <v>1.9706999999999999E-2</v>
      </c>
    </row>
    <row r="23" spans="1:9" s="10" customFormat="1" x14ac:dyDescent="0.25">
      <c r="A23" s="10" t="s">
        <v>29</v>
      </c>
      <c r="B23" s="10" t="s">
        <v>9</v>
      </c>
      <c r="C23" s="9">
        <v>6.0528999999999999E-2</v>
      </c>
    </row>
    <row r="24" spans="1:9" s="10" customFormat="1" x14ac:dyDescent="0.25">
      <c r="A24" s="10" t="s">
        <v>30</v>
      </c>
      <c r="B24" s="10" t="s">
        <v>9</v>
      </c>
      <c r="C24" s="9">
        <v>0.123254</v>
      </c>
    </row>
    <row r="25" spans="1:9" s="10" customFormat="1" x14ac:dyDescent="0.25">
      <c r="A25" t="s">
        <v>3</v>
      </c>
      <c r="B25" t="s">
        <v>10</v>
      </c>
      <c r="C25" s="1">
        <v>1.7029430000000001</v>
      </c>
    </row>
    <row r="26" spans="1:9" s="10" customFormat="1" x14ac:dyDescent="0.25">
      <c r="A26" t="s">
        <v>3</v>
      </c>
      <c r="B26" t="s">
        <v>11</v>
      </c>
      <c r="C26" s="1">
        <v>21.317027</v>
      </c>
    </row>
    <row r="28" spans="1:9" x14ac:dyDescent="0.25">
      <c r="D28" s="1">
        <f>SUM(C20:C26)-C22</f>
        <v>24.389858</v>
      </c>
      <c r="H28">
        <v>4</v>
      </c>
      <c r="I28">
        <v>1.19</v>
      </c>
    </row>
    <row r="29" spans="1:9" x14ac:dyDescent="0.25">
      <c r="H29">
        <v>5</v>
      </c>
      <c r="I29">
        <v>0.2</v>
      </c>
    </row>
    <row r="30" spans="1:9" x14ac:dyDescent="0.25">
      <c r="C30" s="1">
        <f>SUM(C6+C10+C11+C13+C14+C15+C16+C17)</f>
        <v>9.8210809999999977</v>
      </c>
    </row>
  </sheetData>
  <sortState xmlns:xlrd2="http://schemas.microsoft.com/office/spreadsheetml/2017/richdata2" ref="A2:C26">
    <sortCondition ref="B2:B2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7E019-FB6D-49C8-A8C1-0A59E4CF0CBF}">
  <dimension ref="A1:I30"/>
  <sheetViews>
    <sheetView workbookViewId="0">
      <selection activeCell="F15" sqref="F15"/>
    </sheetView>
  </sheetViews>
  <sheetFormatPr defaultRowHeight="15" x14ac:dyDescent="0.25"/>
  <cols>
    <col min="1" max="1" width="6.7109375" bestFit="1" customWidth="1"/>
    <col min="2" max="2" width="34" bestFit="1" customWidth="1"/>
    <col min="3" max="3" width="13.42578125" style="1" bestFit="1" customWidth="1"/>
  </cols>
  <sheetData>
    <row r="1" spans="1:5" x14ac:dyDescent="0.25">
      <c r="A1" t="s">
        <v>0</v>
      </c>
      <c r="B1" t="s">
        <v>1</v>
      </c>
      <c r="C1" s="1" t="s">
        <v>2</v>
      </c>
    </row>
    <row r="2" spans="1:5" x14ac:dyDescent="0.25">
      <c r="A2" t="s">
        <v>3</v>
      </c>
      <c r="B2" t="s">
        <v>4</v>
      </c>
      <c r="C2" s="1">
        <v>62.651617000000002</v>
      </c>
    </row>
    <row r="3" spans="1:5" x14ac:dyDescent="0.25">
      <c r="A3" t="s">
        <v>3</v>
      </c>
      <c r="B3" t="s">
        <v>5</v>
      </c>
      <c r="C3" s="1">
        <v>0.76684399999999997</v>
      </c>
    </row>
    <row r="4" spans="1:5" x14ac:dyDescent="0.25">
      <c r="A4" t="s">
        <v>3</v>
      </c>
      <c r="B4" t="s">
        <v>6</v>
      </c>
      <c r="C4" s="1">
        <v>5.3110999999999998E-2</v>
      </c>
    </row>
    <row r="5" spans="1:5" x14ac:dyDescent="0.25">
      <c r="A5" t="s">
        <v>3</v>
      </c>
      <c r="B5" t="s">
        <v>7</v>
      </c>
      <c r="C5" s="1">
        <v>4.3961170000000003</v>
      </c>
    </row>
    <row r="6" spans="1:5" x14ac:dyDescent="0.25">
      <c r="A6" t="s">
        <v>3</v>
      </c>
      <c r="B6" t="s">
        <v>8</v>
      </c>
      <c r="C6" s="1">
        <v>0.19680800000000001</v>
      </c>
    </row>
    <row r="7" spans="1:5" s="10" customFormat="1" x14ac:dyDescent="0.25">
      <c r="A7" s="10" t="s">
        <v>3</v>
      </c>
      <c r="B7" s="10" t="s">
        <v>9</v>
      </c>
      <c r="C7" s="9">
        <v>6.411E-3</v>
      </c>
      <c r="E7" s="10" t="s">
        <v>77</v>
      </c>
    </row>
    <row r="8" spans="1:5" x14ac:dyDescent="0.25">
      <c r="A8" t="s">
        <v>3</v>
      </c>
      <c r="B8" t="s">
        <v>10</v>
      </c>
      <c r="C8" s="1">
        <v>1.7029430000000001</v>
      </c>
    </row>
    <row r="9" spans="1:5" x14ac:dyDescent="0.25">
      <c r="A9" t="s">
        <v>3</v>
      </c>
      <c r="B9" t="s">
        <v>11</v>
      </c>
      <c r="C9" s="1">
        <v>21.317027</v>
      </c>
    </row>
    <row r="10" spans="1:5" x14ac:dyDescent="0.25">
      <c r="A10" t="s">
        <v>12</v>
      </c>
      <c r="B10" t="s">
        <v>8</v>
      </c>
      <c r="C10" s="1">
        <v>3.1985730000000001</v>
      </c>
    </row>
    <row r="11" spans="1:5" x14ac:dyDescent="0.25">
      <c r="A11" t="s">
        <v>13</v>
      </c>
      <c r="B11" t="s">
        <v>8</v>
      </c>
      <c r="C11" s="1">
        <v>0.66093400000000002</v>
      </c>
    </row>
    <row r="12" spans="1:5" x14ac:dyDescent="0.25">
      <c r="A12" t="s">
        <v>14</v>
      </c>
      <c r="B12" t="s">
        <v>15</v>
      </c>
      <c r="C12" s="1">
        <v>0.37365799999999999</v>
      </c>
    </row>
    <row r="13" spans="1:5" x14ac:dyDescent="0.25">
      <c r="A13" t="s">
        <v>16</v>
      </c>
      <c r="B13" t="s">
        <v>8</v>
      </c>
      <c r="C13" s="1">
        <v>0.73455599999999999</v>
      </c>
    </row>
    <row r="14" spans="1:5" x14ac:dyDescent="0.25">
      <c r="A14" t="s">
        <v>17</v>
      </c>
      <c r="B14" t="s">
        <v>8</v>
      </c>
      <c r="C14" s="1">
        <v>0.491921</v>
      </c>
    </row>
    <row r="15" spans="1:5" x14ac:dyDescent="0.25">
      <c r="A15" t="s">
        <v>18</v>
      </c>
      <c r="B15" t="s">
        <v>8</v>
      </c>
      <c r="C15" s="1">
        <v>0.12678600000000001</v>
      </c>
    </row>
    <row r="16" spans="1:5" x14ac:dyDescent="0.25">
      <c r="A16" t="s">
        <v>19</v>
      </c>
      <c r="B16" t="s">
        <v>8</v>
      </c>
      <c r="C16" s="1">
        <v>0.44737500000000002</v>
      </c>
    </row>
    <row r="17" spans="1:9" x14ac:dyDescent="0.25">
      <c r="A17" t="s">
        <v>20</v>
      </c>
      <c r="B17" t="s">
        <v>8</v>
      </c>
      <c r="C17" s="1">
        <v>0.22894500000000001</v>
      </c>
    </row>
    <row r="18" spans="1:9" x14ac:dyDescent="0.25">
      <c r="A18" t="s">
        <v>21</v>
      </c>
      <c r="B18" t="s">
        <v>7</v>
      </c>
      <c r="C18" s="1">
        <v>4.2226949999999999</v>
      </c>
    </row>
    <row r="19" spans="1:9" x14ac:dyDescent="0.25">
      <c r="A19" t="s">
        <v>22</v>
      </c>
      <c r="B19" t="s">
        <v>7</v>
      </c>
      <c r="C19" s="1">
        <v>1.572964</v>
      </c>
      <c r="E19" s="1">
        <f>C18+C19</f>
        <v>5.7956589999999997</v>
      </c>
    </row>
    <row r="20" spans="1:9" s="10" customFormat="1" x14ac:dyDescent="0.25">
      <c r="A20" s="10" t="s">
        <v>23</v>
      </c>
      <c r="B20" s="10" t="s">
        <v>9</v>
      </c>
      <c r="C20" s="9">
        <v>0.74133599999999999</v>
      </c>
    </row>
    <row r="21" spans="1:9" s="10" customFormat="1" x14ac:dyDescent="0.25">
      <c r="A21" s="10" t="s">
        <v>24</v>
      </c>
      <c r="B21" s="10" t="s">
        <v>9</v>
      </c>
      <c r="C21" s="9">
        <v>0.73994199999999999</v>
      </c>
    </row>
    <row r="22" spans="1:9" s="10" customFormat="1" x14ac:dyDescent="0.25">
      <c r="A22" s="10" t="s">
        <v>25</v>
      </c>
      <c r="B22" s="10" t="s">
        <v>26</v>
      </c>
      <c r="C22" s="9">
        <v>0.62759299999999996</v>
      </c>
    </row>
    <row r="23" spans="1:9" s="10" customFormat="1" x14ac:dyDescent="0.25">
      <c r="A23" s="10" t="s">
        <v>27</v>
      </c>
      <c r="B23" s="10" t="s">
        <v>9</v>
      </c>
      <c r="C23" s="9">
        <v>0.44616299999999998</v>
      </c>
    </row>
    <row r="24" spans="1:9" s="10" customFormat="1" x14ac:dyDescent="0.25">
      <c r="A24" s="10" t="s">
        <v>28</v>
      </c>
      <c r="B24" s="10" t="s">
        <v>9</v>
      </c>
      <c r="C24" s="9">
        <v>1.9706999999999999E-2</v>
      </c>
    </row>
    <row r="25" spans="1:9" s="10" customFormat="1" x14ac:dyDescent="0.25">
      <c r="A25" s="10" t="s">
        <v>29</v>
      </c>
      <c r="B25" s="10" t="s">
        <v>9</v>
      </c>
      <c r="C25" s="9">
        <v>6.0528999999999999E-2</v>
      </c>
    </row>
    <row r="26" spans="1:9" s="10" customFormat="1" x14ac:dyDescent="0.25">
      <c r="A26" s="10" t="s">
        <v>30</v>
      </c>
      <c r="B26" s="10" t="s">
        <v>9</v>
      </c>
      <c r="C26" s="9">
        <v>0.123254</v>
      </c>
    </row>
    <row r="28" spans="1:9" x14ac:dyDescent="0.25">
      <c r="D28" s="1">
        <f>SUM(C20:C26)-C22</f>
        <v>2.1309309999999999</v>
      </c>
      <c r="H28">
        <v>4</v>
      </c>
      <c r="I28">
        <v>1.19</v>
      </c>
    </row>
    <row r="29" spans="1:9" x14ac:dyDescent="0.25">
      <c r="H29">
        <v>5</v>
      </c>
      <c r="I29">
        <v>0.02</v>
      </c>
    </row>
    <row r="30" spans="1:9" x14ac:dyDescent="0.25">
      <c r="C30" s="1">
        <f>SUM(C6+C10+C11+C13+C14+C15+C16+C17)</f>
        <v>6.0858979999999994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8910E-72B0-4770-9183-85F078EE84E9}">
  <dimension ref="A1:H31"/>
  <sheetViews>
    <sheetView workbookViewId="0">
      <selection activeCell="E9" sqref="E9"/>
    </sheetView>
  </sheetViews>
  <sheetFormatPr defaultRowHeight="15" x14ac:dyDescent="0.25"/>
  <cols>
    <col min="1" max="1" width="34" bestFit="1" customWidth="1"/>
    <col min="2" max="2" width="9.42578125" bestFit="1" customWidth="1"/>
    <col min="3" max="3" width="13.42578125" style="1" bestFit="1" customWidth="1"/>
  </cols>
  <sheetData>
    <row r="1" spans="1:7" x14ac:dyDescent="0.25">
      <c r="A1" t="s">
        <v>31</v>
      </c>
      <c r="B1" t="s">
        <v>35</v>
      </c>
      <c r="C1" s="1" t="s">
        <v>40</v>
      </c>
    </row>
    <row r="2" spans="1:7" x14ac:dyDescent="0.25">
      <c r="A2" t="s">
        <v>5</v>
      </c>
      <c r="B2" t="s">
        <v>36</v>
      </c>
      <c r="C2" s="1">
        <v>55.344371000000002</v>
      </c>
      <c r="F2">
        <f>C2*0.75</f>
        <v>41.508278250000004</v>
      </c>
      <c r="G2" s="1">
        <f>C2-F2</f>
        <v>13.836092749999999</v>
      </c>
    </row>
    <row r="3" spans="1:7" x14ac:dyDescent="0.25">
      <c r="A3" t="s">
        <v>26</v>
      </c>
      <c r="B3" t="s">
        <v>37</v>
      </c>
      <c r="C3" s="1">
        <v>0.62759299999999996</v>
      </c>
    </row>
    <row r="4" spans="1:7" x14ac:dyDescent="0.25">
      <c r="A4" t="s">
        <v>6</v>
      </c>
      <c r="B4" t="s">
        <v>36</v>
      </c>
      <c r="C4" s="1">
        <v>2.5116070000000001</v>
      </c>
    </row>
    <row r="5" spans="1:7" x14ac:dyDescent="0.25">
      <c r="A5" t="s">
        <v>7</v>
      </c>
      <c r="B5" t="s">
        <v>36</v>
      </c>
      <c r="C5" s="1">
        <v>1.314708</v>
      </c>
    </row>
    <row r="6" spans="1:7" x14ac:dyDescent="0.25">
      <c r="A6" s="10" t="s">
        <v>8</v>
      </c>
      <c r="B6" s="10" t="s">
        <v>36</v>
      </c>
      <c r="C6" s="9">
        <v>10.373797</v>
      </c>
    </row>
    <row r="7" spans="1:7" x14ac:dyDescent="0.25">
      <c r="A7" t="s">
        <v>9</v>
      </c>
      <c r="B7" t="s">
        <v>36</v>
      </c>
      <c r="C7" s="1">
        <v>0.53407800000000005</v>
      </c>
    </row>
    <row r="8" spans="1:7" x14ac:dyDescent="0.25">
      <c r="A8" t="s">
        <v>9</v>
      </c>
      <c r="B8" t="s">
        <v>37</v>
      </c>
      <c r="C8" s="1">
        <v>2.0482640000000001</v>
      </c>
    </row>
    <row r="9" spans="1:7" x14ac:dyDescent="0.25">
      <c r="A9" t="s">
        <v>10</v>
      </c>
      <c r="B9" t="s">
        <v>37</v>
      </c>
      <c r="C9" s="1">
        <v>1.697049</v>
      </c>
    </row>
    <row r="10" spans="1:7" x14ac:dyDescent="0.25">
      <c r="A10" t="s">
        <v>32</v>
      </c>
      <c r="B10" t="s">
        <v>36</v>
      </c>
      <c r="C10" s="1">
        <v>10.895477</v>
      </c>
    </row>
    <row r="11" spans="1:7" x14ac:dyDescent="0.25">
      <c r="A11" t="s">
        <v>33</v>
      </c>
      <c r="B11" t="s">
        <v>36</v>
      </c>
      <c r="C11" s="1">
        <v>0.38818200000000003</v>
      </c>
    </row>
    <row r="12" spans="1:7" x14ac:dyDescent="0.25">
      <c r="A12" t="s">
        <v>11</v>
      </c>
      <c r="B12" t="s">
        <v>37</v>
      </c>
      <c r="C12" s="9">
        <v>20.172685000000001</v>
      </c>
    </row>
    <row r="16" spans="1:7" x14ac:dyDescent="0.25">
      <c r="C16" s="1">
        <f>SUM(C2:C15)</f>
        <v>105.90781100000001</v>
      </c>
    </row>
    <row r="23" spans="8:8" x14ac:dyDescent="0.25">
      <c r="H23" s="7">
        <v>0.63</v>
      </c>
    </row>
    <row r="24" spans="8:8" x14ac:dyDescent="0.25">
      <c r="H24" s="7">
        <v>0.74</v>
      </c>
    </row>
    <row r="25" spans="8:8" x14ac:dyDescent="0.25">
      <c r="H25" s="7">
        <v>0.74</v>
      </c>
    </row>
    <row r="26" spans="8:8" x14ac:dyDescent="0.25">
      <c r="H26" s="7">
        <v>0.45</v>
      </c>
    </row>
    <row r="27" spans="8:8" x14ac:dyDescent="0.25">
      <c r="H27" s="7"/>
    </row>
    <row r="28" spans="8:8" x14ac:dyDescent="0.25">
      <c r="H28" s="7"/>
    </row>
    <row r="29" spans="8:8" x14ac:dyDescent="0.25">
      <c r="H29" s="7">
        <v>0.12</v>
      </c>
    </row>
    <row r="31" spans="8:8" x14ac:dyDescent="0.25">
      <c r="H31">
        <f>SUM(H23:H30)</f>
        <v>2.6800000000000006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E73D0-83A7-4ED7-87DA-C931F78513B9}">
  <dimension ref="B2:L26"/>
  <sheetViews>
    <sheetView workbookViewId="0">
      <selection activeCell="D28" sqref="D28"/>
    </sheetView>
  </sheetViews>
  <sheetFormatPr defaultRowHeight="15" x14ac:dyDescent="0.25"/>
  <sheetData>
    <row r="2" spans="2:12" ht="15.75" thickBot="1" x14ac:dyDescent="0.3"/>
    <row r="3" spans="2:12" x14ac:dyDescent="0.25">
      <c r="B3" s="3">
        <v>62.62</v>
      </c>
      <c r="D3" s="5"/>
      <c r="E3" s="6"/>
      <c r="G3" s="3">
        <v>41.51</v>
      </c>
    </row>
    <row r="4" spans="2:12" x14ac:dyDescent="0.25">
      <c r="B4" s="4">
        <v>0.77</v>
      </c>
      <c r="D4" s="7"/>
      <c r="E4" s="8"/>
      <c r="G4" s="4">
        <v>13.84</v>
      </c>
    </row>
    <row r="5" spans="2:12" x14ac:dyDescent="0.25">
      <c r="B5" s="4">
        <v>0.05</v>
      </c>
      <c r="D5" s="7"/>
      <c r="E5" s="8"/>
      <c r="G5" s="4">
        <v>2.5099999999999998</v>
      </c>
    </row>
    <row r="6" spans="2:12" ht="15.75" thickBot="1" x14ac:dyDescent="0.3">
      <c r="B6" s="4">
        <v>10.199999999999999</v>
      </c>
      <c r="D6" s="7"/>
      <c r="E6" s="8"/>
      <c r="G6" s="4">
        <v>1.31</v>
      </c>
    </row>
    <row r="7" spans="2:12" x14ac:dyDescent="0.25">
      <c r="B7" s="4">
        <v>6.09</v>
      </c>
      <c r="D7" s="7"/>
      <c r="E7" s="8"/>
      <c r="G7" s="4">
        <v>10.37</v>
      </c>
      <c r="L7" s="3">
        <v>41.51</v>
      </c>
    </row>
    <row r="8" spans="2:12" x14ac:dyDescent="0.25">
      <c r="B8" s="4">
        <v>0.01</v>
      </c>
      <c r="D8" s="7"/>
      <c r="E8" s="8"/>
      <c r="G8" s="4">
        <v>0.39</v>
      </c>
      <c r="L8" s="4">
        <v>13.84</v>
      </c>
    </row>
    <row r="9" spans="2:12" x14ac:dyDescent="0.25">
      <c r="B9" s="4">
        <v>21.32</v>
      </c>
      <c r="D9" s="7"/>
      <c r="E9" s="8">
        <v>20.170000000000002</v>
      </c>
      <c r="G9" s="4">
        <v>10.9</v>
      </c>
      <c r="L9" s="4">
        <v>2.5099999999999998</v>
      </c>
    </row>
    <row r="10" spans="2:12" x14ac:dyDescent="0.25">
      <c r="B10" s="4">
        <v>0.37</v>
      </c>
      <c r="D10" s="7"/>
      <c r="E10" s="8"/>
      <c r="G10" s="4">
        <v>2.0499999999999998</v>
      </c>
      <c r="L10" s="4">
        <v>1.31</v>
      </c>
    </row>
    <row r="11" spans="2:12" x14ac:dyDescent="0.25">
      <c r="B11" s="4">
        <v>0.63</v>
      </c>
      <c r="D11" s="7">
        <v>0.63</v>
      </c>
      <c r="E11" s="8"/>
      <c r="L11" s="4">
        <v>10.37</v>
      </c>
    </row>
    <row r="12" spans="2:12" x14ac:dyDescent="0.25">
      <c r="B12" s="4">
        <v>0.74</v>
      </c>
      <c r="D12" s="7">
        <v>0.74</v>
      </c>
      <c r="E12" s="8"/>
      <c r="L12" s="4">
        <v>0.39</v>
      </c>
    </row>
    <row r="13" spans="2:12" x14ac:dyDescent="0.25">
      <c r="B13" s="4">
        <v>0.74</v>
      </c>
      <c r="D13" s="7">
        <v>0.74</v>
      </c>
      <c r="E13" s="8"/>
      <c r="L13" s="4">
        <v>10.9</v>
      </c>
    </row>
    <row r="14" spans="2:12" x14ac:dyDescent="0.25">
      <c r="B14" s="4">
        <v>0.45</v>
      </c>
      <c r="D14" s="7">
        <v>0.45</v>
      </c>
      <c r="E14" s="8"/>
      <c r="L14" s="4">
        <v>2.0499999999999998</v>
      </c>
    </row>
    <row r="15" spans="2:12" x14ac:dyDescent="0.25">
      <c r="B15" s="4">
        <v>0.02</v>
      </c>
      <c r="D15" s="7"/>
      <c r="E15" s="8"/>
    </row>
    <row r="16" spans="2:12" x14ac:dyDescent="0.25">
      <c r="B16" s="4">
        <v>0.06</v>
      </c>
      <c r="D16" s="7"/>
      <c r="E16" s="8"/>
    </row>
    <row r="17" spans="2:7" x14ac:dyDescent="0.25">
      <c r="B17" s="4">
        <v>0.12</v>
      </c>
      <c r="D17" s="7">
        <v>0.12</v>
      </c>
      <c r="E17" s="8"/>
    </row>
    <row r="18" spans="2:7" x14ac:dyDescent="0.25">
      <c r="B18" s="4">
        <v>1.7</v>
      </c>
      <c r="D18" s="7"/>
      <c r="E18" s="8"/>
    </row>
    <row r="22" spans="2:7" x14ac:dyDescent="0.25">
      <c r="B22">
        <f>SUM(B3:B21)</f>
        <v>105.89</v>
      </c>
      <c r="D22">
        <f>SUM(D3:D21)</f>
        <v>2.6800000000000006</v>
      </c>
      <c r="E22">
        <f>SUM(E3:E21)</f>
        <v>20.170000000000002</v>
      </c>
    </row>
    <row r="24" spans="2:7" x14ac:dyDescent="0.25">
      <c r="B24">
        <f>B22</f>
        <v>105.89</v>
      </c>
      <c r="D24">
        <f>D22+E22</f>
        <v>22.85</v>
      </c>
      <c r="G24">
        <f>SUM(G3:G23)</f>
        <v>82.88</v>
      </c>
    </row>
    <row r="26" spans="2:7" x14ac:dyDescent="0.25">
      <c r="D26">
        <f>D24+G24</f>
        <v>105.72999999999999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38233-212A-4679-915F-C19B97FB7515}">
  <dimension ref="A1:E87"/>
  <sheetViews>
    <sheetView workbookViewId="0">
      <selection activeCell="H43" sqref="H43"/>
    </sheetView>
  </sheetViews>
  <sheetFormatPr defaultRowHeight="15" x14ac:dyDescent="0.25"/>
  <cols>
    <col min="1" max="1" width="6.7109375" bestFit="1" customWidth="1"/>
    <col min="2" max="3" width="34" bestFit="1" customWidth="1"/>
    <col min="4" max="4" width="26.140625" bestFit="1" customWidth="1"/>
    <col min="5" max="5" width="8.7109375" style="1" bestFit="1" customWidth="1"/>
  </cols>
  <sheetData>
    <row r="1" spans="1:5" x14ac:dyDescent="0.25">
      <c r="A1" t="s">
        <v>0</v>
      </c>
      <c r="B1" t="s">
        <v>34</v>
      </c>
      <c r="C1" t="s">
        <v>38</v>
      </c>
      <c r="D1" t="s">
        <v>39</v>
      </c>
      <c r="E1" s="1" t="s">
        <v>40</v>
      </c>
    </row>
    <row r="2" spans="1:5" x14ac:dyDescent="0.25">
      <c r="A2" t="s">
        <v>3</v>
      </c>
      <c r="B2" t="s">
        <v>4</v>
      </c>
      <c r="C2" t="s">
        <v>5</v>
      </c>
      <c r="D2" t="s">
        <v>36</v>
      </c>
      <c r="E2" s="1">
        <v>45.324755000000003</v>
      </c>
    </row>
    <row r="3" spans="1:5" x14ac:dyDescent="0.25">
      <c r="A3" t="s">
        <v>3</v>
      </c>
      <c r="B3" t="s">
        <v>4</v>
      </c>
      <c r="C3" t="s">
        <v>6</v>
      </c>
      <c r="D3" t="s">
        <v>36</v>
      </c>
      <c r="E3" s="1">
        <v>1.565007</v>
      </c>
    </row>
    <row r="4" spans="1:5" x14ac:dyDescent="0.25">
      <c r="A4" t="s">
        <v>3</v>
      </c>
      <c r="B4" t="s">
        <v>4</v>
      </c>
      <c r="C4" t="s">
        <v>7</v>
      </c>
      <c r="D4" t="s">
        <v>36</v>
      </c>
      <c r="E4" s="1">
        <v>1.2147079999999999</v>
      </c>
    </row>
    <row r="5" spans="1:5" x14ac:dyDescent="0.25">
      <c r="A5" t="s">
        <v>3</v>
      </c>
      <c r="B5" t="s">
        <v>4</v>
      </c>
      <c r="C5" t="s">
        <v>8</v>
      </c>
      <c r="D5" t="s">
        <v>36</v>
      </c>
      <c r="E5" s="1">
        <v>5.8445520000000002</v>
      </c>
    </row>
    <row r="6" spans="1:5" x14ac:dyDescent="0.25">
      <c r="A6" t="s">
        <v>3</v>
      </c>
      <c r="B6" t="s">
        <v>4</v>
      </c>
      <c r="C6" t="s">
        <v>9</v>
      </c>
      <c r="D6" t="s">
        <v>36</v>
      </c>
      <c r="E6" s="1">
        <v>0.25004799999999999</v>
      </c>
    </row>
    <row r="7" spans="1:5" x14ac:dyDescent="0.25">
      <c r="A7" t="s">
        <v>3</v>
      </c>
      <c r="B7" t="s">
        <v>4</v>
      </c>
      <c r="C7" t="s">
        <v>9</v>
      </c>
      <c r="D7" t="s">
        <v>37</v>
      </c>
      <c r="E7" s="1">
        <v>5.3000000000000001E-5</v>
      </c>
    </row>
    <row r="8" spans="1:5" x14ac:dyDescent="0.25">
      <c r="A8" t="s">
        <v>3</v>
      </c>
      <c r="B8" t="s">
        <v>4</v>
      </c>
      <c r="C8" t="s">
        <v>32</v>
      </c>
      <c r="D8" t="s">
        <v>36</v>
      </c>
      <c r="E8" s="1">
        <v>8.4524939999999997</v>
      </c>
    </row>
    <row r="9" spans="1:5" x14ac:dyDescent="0.25">
      <c r="A9" t="s">
        <v>3</v>
      </c>
      <c r="B9" t="s">
        <v>5</v>
      </c>
      <c r="C9" t="s">
        <v>5</v>
      </c>
      <c r="D9" t="s">
        <v>36</v>
      </c>
      <c r="E9" s="1">
        <v>0.71057999999999999</v>
      </c>
    </row>
    <row r="10" spans="1:5" x14ac:dyDescent="0.25">
      <c r="A10" t="s">
        <v>3</v>
      </c>
      <c r="B10" t="s">
        <v>5</v>
      </c>
      <c r="C10" t="s">
        <v>6</v>
      </c>
      <c r="D10" t="s">
        <v>36</v>
      </c>
      <c r="E10" s="1">
        <v>1.1939E-2</v>
      </c>
    </row>
    <row r="11" spans="1:5" x14ac:dyDescent="0.25">
      <c r="A11" t="s">
        <v>3</v>
      </c>
      <c r="B11" t="s">
        <v>5</v>
      </c>
      <c r="C11" t="s">
        <v>8</v>
      </c>
      <c r="D11" t="s">
        <v>36</v>
      </c>
      <c r="E11" s="1">
        <v>3.8080999999999997E-2</v>
      </c>
    </row>
    <row r="12" spans="1:5" x14ac:dyDescent="0.25">
      <c r="A12" t="s">
        <v>3</v>
      </c>
      <c r="B12" t="s">
        <v>5</v>
      </c>
      <c r="C12" t="s">
        <v>32</v>
      </c>
      <c r="D12" t="s">
        <v>36</v>
      </c>
      <c r="E12" s="1">
        <v>6.2440000000000004E-3</v>
      </c>
    </row>
    <row r="13" spans="1:5" x14ac:dyDescent="0.25">
      <c r="A13" t="s">
        <v>3</v>
      </c>
      <c r="B13" t="s">
        <v>6</v>
      </c>
      <c r="C13" t="s">
        <v>5</v>
      </c>
      <c r="D13" t="s">
        <v>36</v>
      </c>
      <c r="E13" s="1">
        <v>1.1221E-2</v>
      </c>
    </row>
    <row r="14" spans="1:5" x14ac:dyDescent="0.25">
      <c r="A14" t="s">
        <v>3</v>
      </c>
      <c r="B14" t="s">
        <v>6</v>
      </c>
      <c r="C14" t="s">
        <v>8</v>
      </c>
      <c r="D14" t="s">
        <v>36</v>
      </c>
      <c r="E14" s="1">
        <v>2.6981000000000002E-2</v>
      </c>
    </row>
    <row r="15" spans="1:5" x14ac:dyDescent="0.25">
      <c r="A15" t="s">
        <v>3</v>
      </c>
      <c r="B15" t="s">
        <v>6</v>
      </c>
      <c r="C15" t="s">
        <v>9</v>
      </c>
      <c r="D15" t="s">
        <v>36</v>
      </c>
      <c r="E15" s="1">
        <v>1.491E-2</v>
      </c>
    </row>
    <row r="16" spans="1:5" x14ac:dyDescent="0.25">
      <c r="A16" t="s">
        <v>3</v>
      </c>
      <c r="B16" t="s">
        <v>7</v>
      </c>
      <c r="C16" t="s">
        <v>5</v>
      </c>
      <c r="D16" t="s">
        <v>36</v>
      </c>
      <c r="E16" s="1">
        <v>2.9878230000000001</v>
      </c>
    </row>
    <row r="17" spans="1:5" x14ac:dyDescent="0.25">
      <c r="A17" t="s">
        <v>3</v>
      </c>
      <c r="B17" t="s">
        <v>7</v>
      </c>
      <c r="C17" t="s">
        <v>6</v>
      </c>
      <c r="D17" t="s">
        <v>36</v>
      </c>
      <c r="E17" s="1">
        <v>0.29370200000000002</v>
      </c>
    </row>
    <row r="18" spans="1:5" x14ac:dyDescent="0.25">
      <c r="A18" t="s">
        <v>3</v>
      </c>
      <c r="B18" t="s">
        <v>7</v>
      </c>
      <c r="C18" t="s">
        <v>8</v>
      </c>
      <c r="D18" t="s">
        <v>36</v>
      </c>
      <c r="E18" s="1">
        <v>0.705928</v>
      </c>
    </row>
    <row r="19" spans="1:5" x14ac:dyDescent="0.25">
      <c r="A19" t="s">
        <v>3</v>
      </c>
      <c r="B19" t="s">
        <v>7</v>
      </c>
      <c r="C19" t="s">
        <v>32</v>
      </c>
      <c r="D19" t="s">
        <v>36</v>
      </c>
      <c r="E19" s="1">
        <v>0.40866400000000003</v>
      </c>
    </row>
    <row r="20" spans="1:5" x14ac:dyDescent="0.25">
      <c r="A20" t="s">
        <v>3</v>
      </c>
      <c r="B20" t="s">
        <v>8</v>
      </c>
      <c r="C20" t="s">
        <v>5</v>
      </c>
      <c r="D20" t="s">
        <v>36</v>
      </c>
      <c r="E20" s="1">
        <v>0.125754</v>
      </c>
    </row>
    <row r="21" spans="1:5" x14ac:dyDescent="0.25">
      <c r="A21" t="s">
        <v>3</v>
      </c>
      <c r="B21" t="s">
        <v>8</v>
      </c>
      <c r="C21" t="s">
        <v>6</v>
      </c>
      <c r="D21" t="s">
        <v>36</v>
      </c>
      <c r="E21" s="1">
        <v>8.5450000000000005E-3</v>
      </c>
    </row>
    <row r="22" spans="1:5" x14ac:dyDescent="0.25">
      <c r="A22" t="s">
        <v>3</v>
      </c>
      <c r="B22" t="s">
        <v>8</v>
      </c>
      <c r="C22" t="s">
        <v>8</v>
      </c>
      <c r="D22" t="s">
        <v>36</v>
      </c>
      <c r="E22" s="1">
        <v>5.3863000000000001E-2</v>
      </c>
    </row>
    <row r="23" spans="1:5" x14ac:dyDescent="0.25">
      <c r="A23" t="s">
        <v>3</v>
      </c>
      <c r="B23" t="s">
        <v>8</v>
      </c>
      <c r="C23" t="s">
        <v>9</v>
      </c>
      <c r="D23" t="s">
        <v>37</v>
      </c>
      <c r="E23" s="1">
        <v>6.0000000000000002E-6</v>
      </c>
    </row>
    <row r="24" spans="1:5" x14ac:dyDescent="0.25">
      <c r="A24" t="s">
        <v>3</v>
      </c>
      <c r="B24" t="s">
        <v>8</v>
      </c>
      <c r="C24" t="s">
        <v>32</v>
      </c>
      <c r="D24" t="s">
        <v>36</v>
      </c>
      <c r="E24" s="1">
        <v>8.6390000000000008E-3</v>
      </c>
    </row>
    <row r="25" spans="1:5" x14ac:dyDescent="0.25">
      <c r="A25" t="s">
        <v>3</v>
      </c>
      <c r="B25" t="s">
        <v>9</v>
      </c>
      <c r="C25" t="s">
        <v>9</v>
      </c>
      <c r="D25" t="s">
        <v>37</v>
      </c>
      <c r="E25" s="1">
        <v>6.411E-3</v>
      </c>
    </row>
    <row r="26" spans="1:5" x14ac:dyDescent="0.25">
      <c r="A26" t="s">
        <v>3</v>
      </c>
      <c r="B26" t="s">
        <v>10</v>
      </c>
      <c r="C26" t="s">
        <v>5</v>
      </c>
      <c r="D26" t="s">
        <v>36</v>
      </c>
      <c r="E26" s="1">
        <v>5.8939999999999999E-3</v>
      </c>
    </row>
    <row r="27" spans="1:5" x14ac:dyDescent="0.25">
      <c r="A27" t="s">
        <v>3</v>
      </c>
      <c r="B27" t="s">
        <v>10</v>
      </c>
      <c r="C27" t="s">
        <v>10</v>
      </c>
      <c r="D27" t="s">
        <v>37</v>
      </c>
      <c r="E27" s="1">
        <v>1.697049</v>
      </c>
    </row>
    <row r="28" spans="1:5" x14ac:dyDescent="0.25">
      <c r="A28" t="s">
        <v>3</v>
      </c>
      <c r="B28" t="s">
        <v>11</v>
      </c>
      <c r="C28" t="s">
        <v>5</v>
      </c>
      <c r="D28" t="s">
        <v>36</v>
      </c>
      <c r="E28" s="1">
        <v>0.82952800000000004</v>
      </c>
    </row>
    <row r="29" spans="1:5" x14ac:dyDescent="0.25">
      <c r="A29" t="s">
        <v>3</v>
      </c>
      <c r="B29" t="s">
        <v>11</v>
      </c>
      <c r="C29" t="s">
        <v>6</v>
      </c>
      <c r="D29" t="s">
        <v>36</v>
      </c>
      <c r="E29" s="1">
        <v>1.14E-2</v>
      </c>
    </row>
    <row r="30" spans="1:5" x14ac:dyDescent="0.25">
      <c r="A30" t="s">
        <v>3</v>
      </c>
      <c r="B30" t="s">
        <v>11</v>
      </c>
      <c r="C30" t="s">
        <v>7</v>
      </c>
      <c r="D30" t="s">
        <v>36</v>
      </c>
      <c r="E30" s="1">
        <v>0.1</v>
      </c>
    </row>
    <row r="31" spans="1:5" x14ac:dyDescent="0.25">
      <c r="A31" t="s">
        <v>3</v>
      </c>
      <c r="B31" t="s">
        <v>11</v>
      </c>
      <c r="C31" t="s">
        <v>8</v>
      </c>
      <c r="D31" t="s">
        <v>36</v>
      </c>
      <c r="E31" s="1">
        <v>0.102184</v>
      </c>
    </row>
    <row r="32" spans="1:5" x14ac:dyDescent="0.25">
      <c r="A32" t="s">
        <v>3</v>
      </c>
      <c r="B32" t="s">
        <v>11</v>
      </c>
      <c r="C32" t="s">
        <v>32</v>
      </c>
      <c r="D32" t="s">
        <v>36</v>
      </c>
      <c r="E32" s="1">
        <v>0.101229</v>
      </c>
    </row>
    <row r="33" spans="1:5" x14ac:dyDescent="0.25">
      <c r="A33" t="s">
        <v>3</v>
      </c>
      <c r="B33" t="s">
        <v>11</v>
      </c>
      <c r="C33" t="s">
        <v>11</v>
      </c>
      <c r="D33" t="s">
        <v>37</v>
      </c>
      <c r="E33" s="1">
        <v>20.172685000000001</v>
      </c>
    </row>
    <row r="34" spans="1:5" x14ac:dyDescent="0.25">
      <c r="A34" t="s">
        <v>12</v>
      </c>
      <c r="B34" t="s">
        <v>8</v>
      </c>
      <c r="C34" t="s">
        <v>5</v>
      </c>
      <c r="D34" t="s">
        <v>36</v>
      </c>
      <c r="E34" s="1">
        <v>2.4459620000000002</v>
      </c>
    </row>
    <row r="35" spans="1:5" x14ac:dyDescent="0.25">
      <c r="A35" t="s">
        <v>12</v>
      </c>
      <c r="B35" t="s">
        <v>8</v>
      </c>
      <c r="C35" t="s">
        <v>6</v>
      </c>
      <c r="D35" t="s">
        <v>36</v>
      </c>
      <c r="E35" s="1">
        <v>1.5E-5</v>
      </c>
    </row>
    <row r="36" spans="1:5" x14ac:dyDescent="0.25">
      <c r="A36" t="s">
        <v>12</v>
      </c>
      <c r="B36" t="s">
        <v>8</v>
      </c>
      <c r="C36" t="s">
        <v>8</v>
      </c>
      <c r="D36" t="s">
        <v>36</v>
      </c>
      <c r="E36" s="1">
        <v>0.43759799999999999</v>
      </c>
    </row>
    <row r="37" spans="1:5" x14ac:dyDescent="0.25">
      <c r="A37" t="s">
        <v>12</v>
      </c>
      <c r="B37" t="s">
        <v>8</v>
      </c>
      <c r="C37" t="s">
        <v>9</v>
      </c>
      <c r="D37" t="s">
        <v>36</v>
      </c>
      <c r="E37" s="1">
        <v>0.11483</v>
      </c>
    </row>
    <row r="38" spans="1:5" x14ac:dyDescent="0.25">
      <c r="A38" t="s">
        <v>12</v>
      </c>
      <c r="B38" t="s">
        <v>8</v>
      </c>
      <c r="C38" t="s">
        <v>9</v>
      </c>
      <c r="D38" t="s">
        <v>37</v>
      </c>
      <c r="E38" s="1">
        <v>2.5500000000000002E-4</v>
      </c>
    </row>
    <row r="39" spans="1:5" x14ac:dyDescent="0.25">
      <c r="A39" t="s">
        <v>12</v>
      </c>
      <c r="B39" t="s">
        <v>8</v>
      </c>
      <c r="C39" t="s">
        <v>32</v>
      </c>
      <c r="D39" t="s">
        <v>36</v>
      </c>
      <c r="E39" s="1">
        <v>0.19991500000000001</v>
      </c>
    </row>
    <row r="40" spans="1:5" x14ac:dyDescent="0.25">
      <c r="A40" t="s">
        <v>13</v>
      </c>
      <c r="B40" t="s">
        <v>8</v>
      </c>
      <c r="C40" t="s">
        <v>5</v>
      </c>
      <c r="D40" t="s">
        <v>36</v>
      </c>
      <c r="E40" s="1">
        <v>2.3178000000000001E-2</v>
      </c>
    </row>
    <row r="41" spans="1:5" x14ac:dyDescent="0.25">
      <c r="A41" t="s">
        <v>13</v>
      </c>
      <c r="B41" t="s">
        <v>8</v>
      </c>
      <c r="C41" t="s">
        <v>6</v>
      </c>
      <c r="D41" t="s">
        <v>36</v>
      </c>
      <c r="E41" s="1">
        <v>9.0117000000000003E-2</v>
      </c>
    </row>
    <row r="42" spans="1:5" x14ac:dyDescent="0.25">
      <c r="A42" t="s">
        <v>13</v>
      </c>
      <c r="B42" t="s">
        <v>8</v>
      </c>
      <c r="C42" t="s">
        <v>8</v>
      </c>
      <c r="D42" t="s">
        <v>36</v>
      </c>
      <c r="E42" s="1">
        <v>0.466337</v>
      </c>
    </row>
    <row r="43" spans="1:5" x14ac:dyDescent="0.25">
      <c r="A43" t="s">
        <v>13</v>
      </c>
      <c r="B43" t="s">
        <v>8</v>
      </c>
      <c r="C43" t="s">
        <v>33</v>
      </c>
      <c r="D43" t="s">
        <v>36</v>
      </c>
      <c r="E43" s="1">
        <v>8.1300999999999998E-2</v>
      </c>
    </row>
    <row r="44" spans="1:5" x14ac:dyDescent="0.25">
      <c r="A44" t="s">
        <v>14</v>
      </c>
      <c r="B44" t="s">
        <v>15</v>
      </c>
      <c r="C44" t="s">
        <v>8</v>
      </c>
      <c r="D44" t="s">
        <v>36</v>
      </c>
      <c r="E44" s="1">
        <v>6.6610000000000003E-2</v>
      </c>
    </row>
    <row r="45" spans="1:5" x14ac:dyDescent="0.25">
      <c r="A45" t="s">
        <v>14</v>
      </c>
      <c r="B45" t="s">
        <v>15</v>
      </c>
      <c r="C45" t="s">
        <v>9</v>
      </c>
      <c r="D45" t="s">
        <v>37</v>
      </c>
      <c r="E45" s="1">
        <v>1.6699999999999999E-4</v>
      </c>
    </row>
    <row r="46" spans="1:5" x14ac:dyDescent="0.25">
      <c r="A46" t="s">
        <v>14</v>
      </c>
      <c r="B46" t="s">
        <v>15</v>
      </c>
      <c r="C46" t="s">
        <v>33</v>
      </c>
      <c r="D46" t="s">
        <v>36</v>
      </c>
      <c r="E46" s="1">
        <v>0.30688100000000001</v>
      </c>
    </row>
    <row r="47" spans="1:5" x14ac:dyDescent="0.25">
      <c r="A47" t="s">
        <v>16</v>
      </c>
      <c r="B47" t="s">
        <v>8</v>
      </c>
      <c r="C47" t="s">
        <v>5</v>
      </c>
      <c r="D47" t="s">
        <v>36</v>
      </c>
      <c r="E47" s="1">
        <v>4.4693999999999998E-2</v>
      </c>
    </row>
    <row r="48" spans="1:5" x14ac:dyDescent="0.25">
      <c r="A48" t="s">
        <v>16</v>
      </c>
      <c r="B48" t="s">
        <v>8</v>
      </c>
      <c r="C48" t="s">
        <v>6</v>
      </c>
      <c r="D48" t="s">
        <v>36</v>
      </c>
      <c r="E48" s="1">
        <v>3.0235999999999999E-2</v>
      </c>
    </row>
    <row r="49" spans="1:5" x14ac:dyDescent="0.25">
      <c r="A49" t="s">
        <v>16</v>
      </c>
      <c r="B49" t="s">
        <v>8</v>
      </c>
      <c r="C49" t="s">
        <v>8</v>
      </c>
      <c r="D49" t="s">
        <v>36</v>
      </c>
      <c r="E49" s="1">
        <v>0.65961099999999995</v>
      </c>
    </row>
    <row r="50" spans="1:5" x14ac:dyDescent="0.25">
      <c r="A50" t="s">
        <v>16</v>
      </c>
      <c r="B50" t="s">
        <v>8</v>
      </c>
      <c r="C50" t="s">
        <v>9</v>
      </c>
      <c r="D50" t="s">
        <v>37</v>
      </c>
      <c r="E50" s="1">
        <v>1.5999999999999999E-5</v>
      </c>
    </row>
    <row r="51" spans="1:5" x14ac:dyDescent="0.25">
      <c r="A51" t="s">
        <v>17</v>
      </c>
      <c r="B51" t="s">
        <v>8</v>
      </c>
      <c r="C51" t="s">
        <v>5</v>
      </c>
      <c r="D51" t="s">
        <v>36</v>
      </c>
      <c r="E51" s="1">
        <v>0.237348</v>
      </c>
    </row>
    <row r="52" spans="1:5" x14ac:dyDescent="0.25">
      <c r="A52" t="s">
        <v>17</v>
      </c>
      <c r="B52" t="s">
        <v>8</v>
      </c>
      <c r="C52" t="s">
        <v>6</v>
      </c>
      <c r="D52" t="s">
        <v>36</v>
      </c>
      <c r="E52" s="1">
        <v>1.1083000000000001E-2</v>
      </c>
    </row>
    <row r="53" spans="1:5" x14ac:dyDescent="0.25">
      <c r="A53" t="s">
        <v>17</v>
      </c>
      <c r="B53" t="s">
        <v>8</v>
      </c>
      <c r="C53" t="s">
        <v>8</v>
      </c>
      <c r="D53" t="s">
        <v>36</v>
      </c>
      <c r="E53" s="1">
        <v>2.4767999999999998E-2</v>
      </c>
    </row>
    <row r="54" spans="1:5" x14ac:dyDescent="0.25">
      <c r="A54" t="s">
        <v>17</v>
      </c>
      <c r="B54" t="s">
        <v>8</v>
      </c>
      <c r="C54" t="s">
        <v>32</v>
      </c>
      <c r="D54" t="s">
        <v>36</v>
      </c>
      <c r="E54" s="1">
        <v>0.218723</v>
      </c>
    </row>
    <row r="55" spans="1:5" x14ac:dyDescent="0.25">
      <c r="A55" t="s">
        <v>18</v>
      </c>
      <c r="B55" t="s">
        <v>8</v>
      </c>
      <c r="C55" t="s">
        <v>5</v>
      </c>
      <c r="D55" t="s">
        <v>36</v>
      </c>
      <c r="E55" s="1">
        <v>3.9537000000000003E-2</v>
      </c>
    </row>
    <row r="56" spans="1:5" x14ac:dyDescent="0.25">
      <c r="A56" t="s">
        <v>18</v>
      </c>
      <c r="B56" t="s">
        <v>8</v>
      </c>
      <c r="C56" t="s">
        <v>6</v>
      </c>
      <c r="D56" t="s">
        <v>36</v>
      </c>
      <c r="E56" s="1">
        <v>1.3010000000000001E-2</v>
      </c>
    </row>
    <row r="57" spans="1:5" x14ac:dyDescent="0.25">
      <c r="A57" t="s">
        <v>18</v>
      </c>
      <c r="B57" t="s">
        <v>8</v>
      </c>
      <c r="C57" t="s">
        <v>8</v>
      </c>
      <c r="D57" t="s">
        <v>36</v>
      </c>
      <c r="E57" s="1">
        <v>8.94E-3</v>
      </c>
    </row>
    <row r="58" spans="1:5" x14ac:dyDescent="0.25">
      <c r="A58" t="s">
        <v>18</v>
      </c>
      <c r="B58" t="s">
        <v>8</v>
      </c>
      <c r="C58" t="s">
        <v>32</v>
      </c>
      <c r="D58" t="s">
        <v>36</v>
      </c>
      <c r="E58" s="1">
        <v>6.5298999999999996E-2</v>
      </c>
    </row>
    <row r="59" spans="1:5" x14ac:dyDescent="0.25">
      <c r="A59" t="s">
        <v>19</v>
      </c>
      <c r="B59" t="s">
        <v>8</v>
      </c>
      <c r="C59" t="s">
        <v>5</v>
      </c>
      <c r="D59" t="s">
        <v>36</v>
      </c>
      <c r="E59" s="1">
        <v>0.27639599999999998</v>
      </c>
    </row>
    <row r="60" spans="1:5" x14ac:dyDescent="0.25">
      <c r="A60" t="s">
        <v>19</v>
      </c>
      <c r="B60" t="s">
        <v>8</v>
      </c>
      <c r="C60" t="s">
        <v>6</v>
      </c>
      <c r="D60" t="s">
        <v>36</v>
      </c>
      <c r="E60" s="1">
        <v>1.7423000000000001E-2</v>
      </c>
    </row>
    <row r="61" spans="1:5" x14ac:dyDescent="0.25">
      <c r="A61" t="s">
        <v>19</v>
      </c>
      <c r="B61" t="s">
        <v>8</v>
      </c>
      <c r="C61" t="s">
        <v>8</v>
      </c>
      <c r="D61" t="s">
        <v>36</v>
      </c>
      <c r="E61" s="1">
        <v>0.13277600000000001</v>
      </c>
    </row>
    <row r="62" spans="1:5" x14ac:dyDescent="0.25">
      <c r="A62" t="s">
        <v>19</v>
      </c>
      <c r="B62" t="s">
        <v>8</v>
      </c>
      <c r="C62" t="s">
        <v>32</v>
      </c>
      <c r="D62" t="s">
        <v>36</v>
      </c>
      <c r="E62" s="1">
        <v>2.0781000000000001E-2</v>
      </c>
    </row>
    <row r="63" spans="1:5" x14ac:dyDescent="0.25">
      <c r="A63" t="s">
        <v>20</v>
      </c>
      <c r="B63" t="s">
        <v>8</v>
      </c>
      <c r="C63" t="s">
        <v>6</v>
      </c>
      <c r="D63" t="s">
        <v>36</v>
      </c>
      <c r="E63" s="1">
        <v>3.4563999999999998E-2</v>
      </c>
    </row>
    <row r="64" spans="1:5" x14ac:dyDescent="0.25">
      <c r="A64" t="s">
        <v>20</v>
      </c>
      <c r="B64" t="s">
        <v>8</v>
      </c>
      <c r="C64" t="s">
        <v>8</v>
      </c>
      <c r="D64" t="s">
        <v>36</v>
      </c>
      <c r="E64" s="1">
        <v>8.4609000000000004E-2</v>
      </c>
    </row>
    <row r="65" spans="1:5" x14ac:dyDescent="0.25">
      <c r="A65" t="s">
        <v>20</v>
      </c>
      <c r="B65" t="s">
        <v>8</v>
      </c>
      <c r="C65" t="s">
        <v>9</v>
      </c>
      <c r="D65" t="s">
        <v>36</v>
      </c>
      <c r="E65" s="1">
        <v>8.4428000000000003E-2</v>
      </c>
    </row>
    <row r="66" spans="1:5" x14ac:dyDescent="0.25">
      <c r="A66" t="s">
        <v>20</v>
      </c>
      <c r="B66" t="s">
        <v>8</v>
      </c>
      <c r="C66" t="s">
        <v>32</v>
      </c>
      <c r="D66" t="s">
        <v>36</v>
      </c>
      <c r="E66" s="1">
        <v>2.5343000000000001E-2</v>
      </c>
    </row>
    <row r="67" spans="1:5" x14ac:dyDescent="0.25">
      <c r="A67" t="s">
        <v>21</v>
      </c>
      <c r="B67" t="s">
        <v>7</v>
      </c>
      <c r="C67" t="s">
        <v>5</v>
      </c>
      <c r="D67" t="s">
        <v>36</v>
      </c>
      <c r="E67" s="1">
        <v>2.212351</v>
      </c>
    </row>
    <row r="68" spans="1:5" x14ac:dyDescent="0.25">
      <c r="A68" t="s">
        <v>21</v>
      </c>
      <c r="B68" t="s">
        <v>7</v>
      </c>
      <c r="C68" t="s">
        <v>6</v>
      </c>
      <c r="D68" t="s">
        <v>36</v>
      </c>
      <c r="E68" s="1">
        <v>3.5975E-2</v>
      </c>
    </row>
    <row r="69" spans="1:5" x14ac:dyDescent="0.25">
      <c r="A69" t="s">
        <v>21</v>
      </c>
      <c r="B69" t="s">
        <v>7</v>
      </c>
      <c r="C69" t="s">
        <v>8</v>
      </c>
      <c r="D69" t="s">
        <v>36</v>
      </c>
      <c r="E69" s="1">
        <v>1.6954119999999999</v>
      </c>
    </row>
    <row r="70" spans="1:5" x14ac:dyDescent="0.25">
      <c r="A70" t="s">
        <v>21</v>
      </c>
      <c r="B70" t="s">
        <v>7</v>
      </c>
      <c r="C70" t="s">
        <v>9</v>
      </c>
      <c r="D70" t="s">
        <v>36</v>
      </c>
      <c r="E70" s="1">
        <v>6.9861999999999994E-2</v>
      </c>
    </row>
    <row r="71" spans="1:5" x14ac:dyDescent="0.25">
      <c r="A71" t="s">
        <v>21</v>
      </c>
      <c r="B71" t="s">
        <v>7</v>
      </c>
      <c r="C71" t="s">
        <v>32</v>
      </c>
      <c r="D71" t="s">
        <v>36</v>
      </c>
      <c r="E71" s="1">
        <v>0.209095</v>
      </c>
    </row>
    <row r="72" spans="1:5" x14ac:dyDescent="0.25">
      <c r="A72" t="s">
        <v>22</v>
      </c>
      <c r="B72" t="s">
        <v>7</v>
      </c>
      <c r="C72" t="s">
        <v>5</v>
      </c>
      <c r="D72" t="s">
        <v>36</v>
      </c>
      <c r="E72" s="1">
        <v>1.6091999999999999E-2</v>
      </c>
    </row>
    <row r="73" spans="1:5" x14ac:dyDescent="0.25">
      <c r="A73" t="s">
        <v>22</v>
      </c>
      <c r="B73" t="s">
        <v>7</v>
      </c>
      <c r="C73" t="s">
        <v>6</v>
      </c>
      <c r="D73" t="s">
        <v>36</v>
      </c>
      <c r="E73" s="1">
        <v>0.38158500000000001</v>
      </c>
    </row>
    <row r="74" spans="1:5" x14ac:dyDescent="0.25">
      <c r="A74" t="s">
        <v>22</v>
      </c>
      <c r="B74" t="s">
        <v>7</v>
      </c>
      <c r="C74" t="s">
        <v>8</v>
      </c>
      <c r="D74" t="s">
        <v>36</v>
      </c>
      <c r="E74" s="1">
        <v>1.8E-3</v>
      </c>
    </row>
    <row r="75" spans="1:5" x14ac:dyDescent="0.25">
      <c r="A75" t="s">
        <v>22</v>
      </c>
      <c r="B75" t="s">
        <v>7</v>
      </c>
      <c r="C75" t="s">
        <v>32</v>
      </c>
      <c r="D75" t="s">
        <v>36</v>
      </c>
      <c r="E75" s="1">
        <v>1.1734869999999999</v>
      </c>
    </row>
    <row r="76" spans="1:5" x14ac:dyDescent="0.25">
      <c r="A76" t="s">
        <v>23</v>
      </c>
      <c r="B76" t="s">
        <v>9</v>
      </c>
      <c r="C76" t="s">
        <v>5</v>
      </c>
      <c r="D76" t="s">
        <v>36</v>
      </c>
      <c r="E76" s="1">
        <v>9.3390000000000001E-3</v>
      </c>
    </row>
    <row r="77" spans="1:5" x14ac:dyDescent="0.25">
      <c r="A77" t="s">
        <v>23</v>
      </c>
      <c r="B77" t="s">
        <v>9</v>
      </c>
      <c r="C77" t="s">
        <v>9</v>
      </c>
      <c r="D77" t="s">
        <v>37</v>
      </c>
      <c r="E77" s="1">
        <v>0.73199700000000001</v>
      </c>
    </row>
    <row r="78" spans="1:5" x14ac:dyDescent="0.25">
      <c r="A78" t="s">
        <v>24</v>
      </c>
      <c r="B78" t="s">
        <v>9</v>
      </c>
      <c r="C78" t="s">
        <v>9</v>
      </c>
      <c r="D78" t="s">
        <v>37</v>
      </c>
      <c r="E78" s="1">
        <v>0.73994199999999999</v>
      </c>
    </row>
    <row r="79" spans="1:5" x14ac:dyDescent="0.25">
      <c r="A79" t="s">
        <v>25</v>
      </c>
      <c r="B79" t="s">
        <v>26</v>
      </c>
      <c r="C79" t="s">
        <v>26</v>
      </c>
      <c r="D79" t="s">
        <v>37</v>
      </c>
      <c r="E79" s="1">
        <v>0.62759299999999996</v>
      </c>
    </row>
    <row r="80" spans="1:5" x14ac:dyDescent="0.25">
      <c r="A80" t="s">
        <v>27</v>
      </c>
      <c r="B80" t="s">
        <v>9</v>
      </c>
      <c r="C80" t="s">
        <v>9</v>
      </c>
      <c r="D80" t="s">
        <v>37</v>
      </c>
      <c r="E80" s="1">
        <v>0.44616299999999998</v>
      </c>
    </row>
    <row r="81" spans="1:5" x14ac:dyDescent="0.25">
      <c r="A81" t="s">
        <v>28</v>
      </c>
      <c r="B81" t="s">
        <v>9</v>
      </c>
      <c r="C81" t="s">
        <v>8</v>
      </c>
      <c r="D81" t="s">
        <v>36</v>
      </c>
      <c r="E81" s="1">
        <v>1.4154999999999999E-2</v>
      </c>
    </row>
    <row r="82" spans="1:5" x14ac:dyDescent="0.25">
      <c r="A82" t="s">
        <v>28</v>
      </c>
      <c r="B82" t="s">
        <v>9</v>
      </c>
      <c r="C82" t="s">
        <v>32</v>
      </c>
      <c r="D82" t="s">
        <v>36</v>
      </c>
      <c r="E82" s="1">
        <v>5.5519999999999996E-3</v>
      </c>
    </row>
    <row r="83" spans="1:5" x14ac:dyDescent="0.25">
      <c r="A83" t="s">
        <v>29</v>
      </c>
      <c r="B83" t="s">
        <v>9</v>
      </c>
      <c r="C83" t="s">
        <v>5</v>
      </c>
      <c r="D83" t="s">
        <v>36</v>
      </c>
      <c r="E83" s="1">
        <v>4.3920000000000001E-2</v>
      </c>
    </row>
    <row r="84" spans="1:5" x14ac:dyDescent="0.25">
      <c r="A84" t="s">
        <v>29</v>
      </c>
      <c r="B84" t="s">
        <v>9</v>
      </c>
      <c r="C84" t="s">
        <v>6</v>
      </c>
      <c r="D84" t="s">
        <v>36</v>
      </c>
      <c r="E84" s="1">
        <v>7.0070000000000002E-3</v>
      </c>
    </row>
    <row r="85" spans="1:5" x14ac:dyDescent="0.25">
      <c r="A85" t="s">
        <v>29</v>
      </c>
      <c r="B85" t="s">
        <v>9</v>
      </c>
      <c r="C85" t="s">
        <v>8</v>
      </c>
      <c r="D85" t="s">
        <v>36</v>
      </c>
      <c r="E85" s="1">
        <v>9.5919999999999998E-3</v>
      </c>
    </row>
    <row r="86" spans="1:5" x14ac:dyDescent="0.25">
      <c r="A86" t="s">
        <v>29</v>
      </c>
      <c r="B86" t="s">
        <v>9</v>
      </c>
      <c r="C86" t="s">
        <v>32</v>
      </c>
      <c r="D86" t="s">
        <v>36</v>
      </c>
      <c r="E86" s="1">
        <v>9.0000000000000002E-6</v>
      </c>
    </row>
    <row r="87" spans="1:5" x14ac:dyDescent="0.25">
      <c r="A87" t="s">
        <v>30</v>
      </c>
      <c r="B87" t="s">
        <v>9</v>
      </c>
      <c r="C87" t="s">
        <v>9</v>
      </c>
      <c r="D87" t="s">
        <v>37</v>
      </c>
      <c r="E87" s="1">
        <v>0.123254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B06CB-6D03-4760-A2E7-A9CC0DD96247}">
  <dimension ref="A1:C30"/>
  <sheetViews>
    <sheetView workbookViewId="0">
      <selection activeCell="C31" sqref="C31"/>
    </sheetView>
  </sheetViews>
  <sheetFormatPr defaultRowHeight="15" x14ac:dyDescent="0.25"/>
  <cols>
    <col min="2" max="2" width="27.140625" bestFit="1" customWidth="1"/>
    <col min="3" max="3" width="9.140625" style="2"/>
  </cols>
  <sheetData>
    <row r="1" spans="1:3" x14ac:dyDescent="0.25">
      <c r="A1" t="s">
        <v>41</v>
      </c>
      <c r="B1" t="s">
        <v>31</v>
      </c>
      <c r="C1" s="2" t="s">
        <v>73</v>
      </c>
    </row>
    <row r="2" spans="1:3" x14ac:dyDescent="0.25">
      <c r="A2" t="s">
        <v>43</v>
      </c>
      <c r="B2" t="s">
        <v>42</v>
      </c>
      <c r="C2" s="2">
        <v>502.09817600000002</v>
      </c>
    </row>
    <row r="3" spans="1:3" x14ac:dyDescent="0.25">
      <c r="A3" t="s">
        <v>45</v>
      </c>
      <c r="B3" t="s">
        <v>44</v>
      </c>
      <c r="C3" s="2">
        <v>5.121035</v>
      </c>
    </row>
    <row r="4" spans="1:3" x14ac:dyDescent="0.25">
      <c r="A4" t="s">
        <v>45</v>
      </c>
      <c r="B4" t="s">
        <v>42</v>
      </c>
      <c r="C4" s="2">
        <v>587.37613499999998</v>
      </c>
    </row>
    <row r="5" spans="1:3" x14ac:dyDescent="0.25">
      <c r="A5" t="s">
        <v>46</v>
      </c>
      <c r="B5" t="s">
        <v>42</v>
      </c>
      <c r="C5" s="2">
        <v>306.60000300000002</v>
      </c>
    </row>
    <row r="6" spans="1:3" x14ac:dyDescent="0.25">
      <c r="A6" t="s">
        <v>47</v>
      </c>
      <c r="B6" t="s">
        <v>42</v>
      </c>
      <c r="C6" s="2">
        <v>44.856842</v>
      </c>
    </row>
    <row r="7" spans="1:3" x14ac:dyDescent="0.25">
      <c r="A7" t="s">
        <v>49</v>
      </c>
      <c r="B7" t="s">
        <v>48</v>
      </c>
      <c r="C7" s="2">
        <v>105.406289</v>
      </c>
    </row>
    <row r="8" spans="1:3" x14ac:dyDescent="0.25">
      <c r="A8" t="s">
        <v>51</v>
      </c>
      <c r="B8" t="s">
        <v>50</v>
      </c>
      <c r="C8" s="2">
        <v>272.72962999999999</v>
      </c>
    </row>
    <row r="9" spans="1:3" x14ac:dyDescent="0.25">
      <c r="A9" t="s">
        <v>52</v>
      </c>
      <c r="B9" t="s">
        <v>50</v>
      </c>
      <c r="C9" s="2">
        <v>74.100358999999997</v>
      </c>
    </row>
    <row r="10" spans="1:3" x14ac:dyDescent="0.25">
      <c r="A10" t="s">
        <v>54</v>
      </c>
      <c r="B10" t="s">
        <v>53</v>
      </c>
      <c r="C10" s="2">
        <v>204.613992</v>
      </c>
    </row>
    <row r="11" spans="1:3" x14ac:dyDescent="0.25">
      <c r="A11" t="s">
        <v>55</v>
      </c>
      <c r="B11" t="s">
        <v>48</v>
      </c>
      <c r="C11" s="2">
        <v>238.01968099999999</v>
      </c>
    </row>
    <row r="12" spans="1:3" x14ac:dyDescent="0.25">
      <c r="A12" t="s">
        <v>56</v>
      </c>
      <c r="B12" t="s">
        <v>48</v>
      </c>
      <c r="C12" s="2">
        <v>323.26368200000002</v>
      </c>
    </row>
    <row r="13" spans="1:3" x14ac:dyDescent="0.25">
      <c r="A13" t="s">
        <v>57</v>
      </c>
      <c r="B13" t="s">
        <v>48</v>
      </c>
      <c r="C13" s="2">
        <v>110.434499</v>
      </c>
    </row>
    <row r="14" spans="1:3" x14ac:dyDescent="0.25">
      <c r="A14" t="s">
        <v>58</v>
      </c>
      <c r="B14" t="s">
        <v>48</v>
      </c>
      <c r="C14" s="2">
        <v>385.92576500000001</v>
      </c>
    </row>
    <row r="15" spans="1:3" x14ac:dyDescent="0.25">
      <c r="A15" t="s">
        <v>59</v>
      </c>
      <c r="B15" t="s">
        <v>50</v>
      </c>
      <c r="C15" s="2">
        <v>62.954394999999998</v>
      </c>
    </row>
    <row r="16" spans="1:3" x14ac:dyDescent="0.25">
      <c r="A16" t="s">
        <v>60</v>
      </c>
      <c r="B16" t="s">
        <v>53</v>
      </c>
      <c r="C16" s="2">
        <v>356.12555400000002</v>
      </c>
    </row>
    <row r="17" spans="1:3" x14ac:dyDescent="0.25">
      <c r="A17" t="s">
        <v>61</v>
      </c>
      <c r="B17" t="s">
        <v>53</v>
      </c>
      <c r="C17" s="2">
        <v>223.145995</v>
      </c>
    </row>
    <row r="18" spans="1:3" x14ac:dyDescent="0.25">
      <c r="A18" t="s">
        <v>62</v>
      </c>
      <c r="B18" t="s">
        <v>48</v>
      </c>
      <c r="C18" s="2">
        <v>125.144335</v>
      </c>
    </row>
    <row r="19" spans="1:3" x14ac:dyDescent="0.25">
      <c r="A19" t="s">
        <v>63</v>
      </c>
      <c r="B19" t="s">
        <v>50</v>
      </c>
      <c r="C19" s="2">
        <v>51.477600000000002</v>
      </c>
    </row>
    <row r="20" spans="1:3" x14ac:dyDescent="0.25">
      <c r="A20" t="s">
        <v>64</v>
      </c>
      <c r="B20" t="s">
        <v>48</v>
      </c>
      <c r="C20" s="2">
        <v>260.66820999999999</v>
      </c>
    </row>
    <row r="21" spans="1:3" x14ac:dyDescent="0.25">
      <c r="A21" t="s">
        <v>65</v>
      </c>
      <c r="B21" t="s">
        <v>48</v>
      </c>
      <c r="C21" s="2">
        <v>96.043480000000002</v>
      </c>
    </row>
    <row r="22" spans="1:3" x14ac:dyDescent="0.25">
      <c r="A22" t="s">
        <v>66</v>
      </c>
      <c r="B22" t="s">
        <v>50</v>
      </c>
      <c r="C22" s="2">
        <v>84.150901000000005</v>
      </c>
    </row>
    <row r="23" spans="1:3" x14ac:dyDescent="0.25">
      <c r="A23" t="s">
        <v>67</v>
      </c>
      <c r="B23" t="s">
        <v>48</v>
      </c>
      <c r="C23" s="2">
        <v>190.83241899999999</v>
      </c>
    </row>
    <row r="24" spans="1:3" x14ac:dyDescent="0.25">
      <c r="A24" t="s">
        <v>68</v>
      </c>
      <c r="B24" t="s">
        <v>48</v>
      </c>
      <c r="C24" s="2">
        <v>338.95984299999998</v>
      </c>
    </row>
    <row r="25" spans="1:3" x14ac:dyDescent="0.25">
      <c r="A25" t="s">
        <v>69</v>
      </c>
      <c r="B25" t="s">
        <v>48</v>
      </c>
      <c r="C25" s="2">
        <v>216.364598</v>
      </c>
    </row>
    <row r="26" spans="1:3" x14ac:dyDescent="0.25">
      <c r="A26" t="s">
        <v>70</v>
      </c>
      <c r="B26" t="s">
        <v>48</v>
      </c>
      <c r="C26" s="2">
        <v>220.60429400000001</v>
      </c>
    </row>
    <row r="27" spans="1:3" x14ac:dyDescent="0.25">
      <c r="A27" t="s">
        <v>71</v>
      </c>
      <c r="B27" t="s">
        <v>48</v>
      </c>
      <c r="C27" s="2">
        <v>250.09752599999999</v>
      </c>
    </row>
    <row r="28" spans="1:3" x14ac:dyDescent="0.25">
      <c r="A28" t="s">
        <v>72</v>
      </c>
      <c r="B28" t="s">
        <v>48</v>
      </c>
      <c r="C28" s="2">
        <v>297.03000700000001</v>
      </c>
    </row>
    <row r="30" spans="1:3" x14ac:dyDescent="0.25">
      <c r="C30" s="2">
        <f>SUM(C2:C29)</f>
        <v>5934.1452450000006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D67A7-3CB3-470D-A308-955D0F7EFCDD}">
  <dimension ref="A1:D56"/>
  <sheetViews>
    <sheetView workbookViewId="0">
      <selection activeCell="B5" sqref="B5"/>
    </sheetView>
  </sheetViews>
  <sheetFormatPr defaultRowHeight="15" x14ac:dyDescent="0.25"/>
  <cols>
    <col min="1" max="1" width="6.42578125" bestFit="1" customWidth="1"/>
    <col min="2" max="2" width="27.140625" bestFit="1" customWidth="1"/>
    <col min="3" max="3" width="9.42578125" bestFit="1" customWidth="1"/>
    <col min="4" max="4" width="14.5703125" style="2" bestFit="1" customWidth="1"/>
  </cols>
  <sheetData>
    <row r="1" spans="1:4" x14ac:dyDescent="0.25">
      <c r="A1" t="s">
        <v>41</v>
      </c>
      <c r="B1" s="2" t="s">
        <v>31</v>
      </c>
      <c r="C1" t="s">
        <v>75</v>
      </c>
      <c r="D1" s="2" t="s">
        <v>73</v>
      </c>
    </row>
    <row r="2" spans="1:4" x14ac:dyDescent="0.25">
      <c r="A2" t="s">
        <v>43</v>
      </c>
      <c r="B2" t="s">
        <v>42</v>
      </c>
      <c r="C2" t="s">
        <v>37</v>
      </c>
      <c r="D2" s="2">
        <v>502.09817600000002</v>
      </c>
    </row>
    <row r="3" spans="1:4" x14ac:dyDescent="0.25">
      <c r="A3" t="s">
        <v>45</v>
      </c>
      <c r="B3" t="s">
        <v>42</v>
      </c>
      <c r="C3" t="s">
        <v>37</v>
      </c>
      <c r="D3" s="2">
        <v>381.26309199999997</v>
      </c>
    </row>
    <row r="4" spans="1:4" x14ac:dyDescent="0.25">
      <c r="A4" t="s">
        <v>45</v>
      </c>
      <c r="B4" t="s">
        <v>44</v>
      </c>
      <c r="C4" t="s">
        <v>37</v>
      </c>
      <c r="D4" s="2">
        <v>5.121035</v>
      </c>
    </row>
    <row r="5" spans="1:4" x14ac:dyDescent="0.25">
      <c r="A5" t="s">
        <v>45</v>
      </c>
      <c r="B5" t="s">
        <v>42</v>
      </c>
      <c r="C5" t="s">
        <v>37</v>
      </c>
      <c r="D5" s="2">
        <v>191.35351299999999</v>
      </c>
    </row>
    <row r="6" spans="1:4" x14ac:dyDescent="0.25">
      <c r="A6" t="s">
        <v>45</v>
      </c>
      <c r="B6" t="s">
        <v>44</v>
      </c>
      <c r="C6" t="s">
        <v>36</v>
      </c>
      <c r="D6" s="2">
        <v>14.759529000000001</v>
      </c>
    </row>
    <row r="7" spans="1:4" x14ac:dyDescent="0.25">
      <c r="A7" t="s">
        <v>46</v>
      </c>
      <c r="B7" t="s">
        <v>42</v>
      </c>
      <c r="C7" t="s">
        <v>37</v>
      </c>
      <c r="D7" s="2">
        <v>137.546164</v>
      </c>
    </row>
    <row r="8" spans="1:4" x14ac:dyDescent="0.25">
      <c r="A8" t="s">
        <v>46</v>
      </c>
      <c r="B8" t="s">
        <v>42</v>
      </c>
      <c r="C8" t="s">
        <v>37</v>
      </c>
      <c r="D8" s="2">
        <v>150.964045</v>
      </c>
    </row>
    <row r="9" spans="1:4" x14ac:dyDescent="0.25">
      <c r="A9" t="s">
        <v>46</v>
      </c>
      <c r="B9" t="s">
        <v>44</v>
      </c>
      <c r="C9" t="s">
        <v>36</v>
      </c>
      <c r="D9" s="2">
        <v>18.089794000000001</v>
      </c>
    </row>
    <row r="10" spans="1:4" x14ac:dyDescent="0.25">
      <c r="A10" t="s">
        <v>46</v>
      </c>
      <c r="B10" t="s">
        <v>44</v>
      </c>
      <c r="C10" t="s">
        <v>37</v>
      </c>
      <c r="D10" s="2">
        <v>14.467001</v>
      </c>
    </row>
    <row r="11" spans="1:4" x14ac:dyDescent="0.25">
      <c r="A11" t="s">
        <v>47</v>
      </c>
      <c r="B11" t="s">
        <v>42</v>
      </c>
      <c r="C11" t="s">
        <v>37</v>
      </c>
      <c r="D11" s="2">
        <v>44.856842</v>
      </c>
    </row>
    <row r="12" spans="1:4" x14ac:dyDescent="0.25">
      <c r="A12" t="s">
        <v>49</v>
      </c>
      <c r="B12" t="s">
        <v>48</v>
      </c>
      <c r="C12" t="s">
        <v>37</v>
      </c>
      <c r="D12" s="2">
        <v>105.406289</v>
      </c>
    </row>
    <row r="13" spans="1:4" x14ac:dyDescent="0.25">
      <c r="A13" t="s">
        <v>51</v>
      </c>
      <c r="B13" t="s">
        <v>50</v>
      </c>
      <c r="C13" t="s">
        <v>37</v>
      </c>
      <c r="D13" s="2">
        <v>209.69777500000001</v>
      </c>
    </row>
    <row r="14" spans="1:4" x14ac:dyDescent="0.25">
      <c r="A14" t="s">
        <v>51</v>
      </c>
      <c r="B14" t="s">
        <v>50</v>
      </c>
      <c r="C14" t="s">
        <v>37</v>
      </c>
      <c r="D14" s="2">
        <v>44.851233999999998</v>
      </c>
    </row>
    <row r="15" spans="1:4" x14ac:dyDescent="0.25">
      <c r="A15" t="s">
        <v>51</v>
      </c>
      <c r="B15" t="s">
        <v>50</v>
      </c>
      <c r="C15" t="s">
        <v>74</v>
      </c>
      <c r="D15" s="2">
        <v>18.180620999999999</v>
      </c>
    </row>
    <row r="16" spans="1:4" x14ac:dyDescent="0.25">
      <c r="A16" t="s">
        <v>52</v>
      </c>
      <c r="B16" t="s">
        <v>50</v>
      </c>
      <c r="C16" t="s">
        <v>37</v>
      </c>
      <c r="D16" s="2">
        <v>13.781504</v>
      </c>
    </row>
    <row r="17" spans="1:4" x14ac:dyDescent="0.25">
      <c r="A17" t="s">
        <v>52</v>
      </c>
      <c r="B17" t="s">
        <v>50</v>
      </c>
      <c r="C17" t="s">
        <v>74</v>
      </c>
      <c r="D17" s="2">
        <v>3.2031109999999998</v>
      </c>
    </row>
    <row r="18" spans="1:4" x14ac:dyDescent="0.25">
      <c r="A18" t="s">
        <v>52</v>
      </c>
      <c r="B18" t="s">
        <v>50</v>
      </c>
      <c r="C18" t="s">
        <v>37</v>
      </c>
      <c r="D18" s="2">
        <v>57.115744999999997</v>
      </c>
    </row>
    <row r="19" spans="1:4" x14ac:dyDescent="0.25">
      <c r="A19" t="s">
        <v>54</v>
      </c>
      <c r="B19" t="s">
        <v>53</v>
      </c>
      <c r="C19" t="s">
        <v>37</v>
      </c>
      <c r="D19" s="2">
        <v>159.895105</v>
      </c>
    </row>
    <row r="20" spans="1:4" x14ac:dyDescent="0.25">
      <c r="A20" t="s">
        <v>54</v>
      </c>
      <c r="B20" t="s">
        <v>53</v>
      </c>
      <c r="C20" t="s">
        <v>74</v>
      </c>
      <c r="D20" s="2">
        <v>44.718885999999998</v>
      </c>
    </row>
    <row r="21" spans="1:4" x14ac:dyDescent="0.25">
      <c r="A21" t="s">
        <v>55</v>
      </c>
      <c r="B21" t="s">
        <v>48</v>
      </c>
      <c r="C21" t="s">
        <v>37</v>
      </c>
      <c r="D21" s="2">
        <v>58.496887000000001</v>
      </c>
    </row>
    <row r="22" spans="1:4" x14ac:dyDescent="0.25">
      <c r="A22" t="s">
        <v>55</v>
      </c>
      <c r="B22" t="s">
        <v>48</v>
      </c>
      <c r="C22" t="s">
        <v>74</v>
      </c>
      <c r="D22" s="2">
        <v>17.917591000000002</v>
      </c>
    </row>
    <row r="23" spans="1:4" x14ac:dyDescent="0.25">
      <c r="A23" t="s">
        <v>55</v>
      </c>
      <c r="B23" t="s">
        <v>48</v>
      </c>
      <c r="C23" t="s">
        <v>37</v>
      </c>
      <c r="D23" s="2">
        <v>161.60520299999999</v>
      </c>
    </row>
    <row r="24" spans="1:4" x14ac:dyDescent="0.25">
      <c r="A24" t="s">
        <v>56</v>
      </c>
      <c r="B24" t="s">
        <v>48</v>
      </c>
      <c r="C24" t="s">
        <v>37</v>
      </c>
      <c r="D24" s="2">
        <v>167.794228</v>
      </c>
    </row>
    <row r="25" spans="1:4" x14ac:dyDescent="0.25">
      <c r="A25" t="s">
        <v>56</v>
      </c>
      <c r="B25" t="s">
        <v>48</v>
      </c>
      <c r="C25" t="s">
        <v>37</v>
      </c>
      <c r="D25" s="2">
        <v>114.629824</v>
      </c>
    </row>
    <row r="26" spans="1:4" x14ac:dyDescent="0.25">
      <c r="A26" t="s">
        <v>56</v>
      </c>
      <c r="B26" t="s">
        <v>48</v>
      </c>
      <c r="C26" t="s">
        <v>74</v>
      </c>
      <c r="D26" s="2">
        <v>40.839629000000002</v>
      </c>
    </row>
    <row r="27" spans="1:4" x14ac:dyDescent="0.25">
      <c r="A27" t="s">
        <v>57</v>
      </c>
      <c r="B27" t="s">
        <v>48</v>
      </c>
      <c r="C27" t="s">
        <v>74</v>
      </c>
      <c r="D27" s="2">
        <v>22.022811000000001</v>
      </c>
    </row>
    <row r="28" spans="1:4" x14ac:dyDescent="0.25">
      <c r="A28" t="s">
        <v>57</v>
      </c>
      <c r="B28" t="s">
        <v>48</v>
      </c>
      <c r="C28" t="s">
        <v>37</v>
      </c>
      <c r="D28" s="2">
        <v>88.411687000000001</v>
      </c>
    </row>
    <row r="29" spans="1:4" x14ac:dyDescent="0.25">
      <c r="A29" t="s">
        <v>58</v>
      </c>
      <c r="B29" t="s">
        <v>48</v>
      </c>
      <c r="C29" t="s">
        <v>37</v>
      </c>
      <c r="D29" s="2">
        <v>25.190612000000002</v>
      </c>
    </row>
    <row r="30" spans="1:4" x14ac:dyDescent="0.25">
      <c r="A30" t="s">
        <v>58</v>
      </c>
      <c r="B30" t="s">
        <v>48</v>
      </c>
      <c r="C30" t="s">
        <v>37</v>
      </c>
      <c r="D30" s="2">
        <v>175.53616099999999</v>
      </c>
    </row>
    <row r="31" spans="1:4" x14ac:dyDescent="0.25">
      <c r="A31" t="s">
        <v>58</v>
      </c>
      <c r="B31" t="s">
        <v>48</v>
      </c>
      <c r="C31" t="s">
        <v>37</v>
      </c>
      <c r="D31" s="2">
        <v>176.92530199999999</v>
      </c>
    </row>
    <row r="32" spans="1:4" x14ac:dyDescent="0.25">
      <c r="A32" t="s">
        <v>58</v>
      </c>
      <c r="B32" t="s">
        <v>48</v>
      </c>
      <c r="C32" t="s">
        <v>74</v>
      </c>
      <c r="D32" s="2">
        <v>8.2736900000000002</v>
      </c>
    </row>
    <row r="33" spans="1:4" x14ac:dyDescent="0.25">
      <c r="A33" t="s">
        <v>59</v>
      </c>
      <c r="B33" t="s">
        <v>50</v>
      </c>
      <c r="C33" t="s">
        <v>37</v>
      </c>
      <c r="D33" s="2">
        <v>62.954394999999998</v>
      </c>
    </row>
    <row r="34" spans="1:4" x14ac:dyDescent="0.25">
      <c r="A34" t="s">
        <v>60</v>
      </c>
      <c r="B34" t="s">
        <v>53</v>
      </c>
      <c r="C34" t="s">
        <v>74</v>
      </c>
      <c r="D34" s="2">
        <v>22.265349000000001</v>
      </c>
    </row>
    <row r="35" spans="1:4" x14ac:dyDescent="0.25">
      <c r="A35" t="s">
        <v>60</v>
      </c>
      <c r="B35" t="s">
        <v>53</v>
      </c>
      <c r="C35" t="s">
        <v>37</v>
      </c>
      <c r="D35" s="2">
        <v>333.86020400000001</v>
      </c>
    </row>
    <row r="36" spans="1:4" x14ac:dyDescent="0.25">
      <c r="A36" t="s">
        <v>61</v>
      </c>
      <c r="B36" t="s">
        <v>53</v>
      </c>
      <c r="C36" t="s">
        <v>37</v>
      </c>
      <c r="D36" s="2">
        <v>223.145995</v>
      </c>
    </row>
    <row r="37" spans="1:4" x14ac:dyDescent="0.25">
      <c r="A37" t="s">
        <v>62</v>
      </c>
      <c r="B37" t="s">
        <v>48</v>
      </c>
      <c r="C37" t="s">
        <v>74</v>
      </c>
      <c r="D37" s="2">
        <v>125.144335</v>
      </c>
    </row>
    <row r="38" spans="1:4" x14ac:dyDescent="0.25">
      <c r="A38" t="s">
        <v>63</v>
      </c>
      <c r="B38" t="s">
        <v>50</v>
      </c>
      <c r="C38" t="s">
        <v>37</v>
      </c>
      <c r="D38" s="2">
        <v>51.477600000000002</v>
      </c>
    </row>
    <row r="39" spans="1:4" x14ac:dyDescent="0.25">
      <c r="A39" t="s">
        <v>64</v>
      </c>
      <c r="B39" t="s">
        <v>48</v>
      </c>
      <c r="C39" t="s">
        <v>37</v>
      </c>
      <c r="D39" s="2">
        <v>134.88674399999999</v>
      </c>
    </row>
    <row r="40" spans="1:4" x14ac:dyDescent="0.25">
      <c r="A40" t="s">
        <v>64</v>
      </c>
      <c r="B40" t="s">
        <v>48</v>
      </c>
      <c r="C40" t="s">
        <v>37</v>
      </c>
      <c r="D40" s="2">
        <v>108.044496</v>
      </c>
    </row>
    <row r="41" spans="1:4" x14ac:dyDescent="0.25">
      <c r="A41" t="s">
        <v>64</v>
      </c>
      <c r="B41" t="s">
        <v>48</v>
      </c>
      <c r="C41" t="s">
        <v>74</v>
      </c>
      <c r="D41" s="2">
        <v>17.736969999999999</v>
      </c>
    </row>
    <row r="42" spans="1:4" x14ac:dyDescent="0.25">
      <c r="A42" t="s">
        <v>65</v>
      </c>
      <c r="B42" t="s">
        <v>48</v>
      </c>
      <c r="C42" t="s">
        <v>74</v>
      </c>
      <c r="D42" s="2">
        <v>96.043480000000002</v>
      </c>
    </row>
    <row r="43" spans="1:4" x14ac:dyDescent="0.25">
      <c r="A43" t="s">
        <v>66</v>
      </c>
      <c r="B43" t="s">
        <v>50</v>
      </c>
      <c r="C43" t="s">
        <v>37</v>
      </c>
      <c r="D43" s="2">
        <v>84.150901000000005</v>
      </c>
    </row>
    <row r="44" spans="1:4" x14ac:dyDescent="0.25">
      <c r="A44" t="s">
        <v>67</v>
      </c>
      <c r="B44" t="s">
        <v>48</v>
      </c>
      <c r="C44" t="s">
        <v>37</v>
      </c>
      <c r="D44" s="2">
        <v>190.83241899999999</v>
      </c>
    </row>
    <row r="45" spans="1:4" x14ac:dyDescent="0.25">
      <c r="A45" t="s">
        <v>68</v>
      </c>
      <c r="B45" t="s">
        <v>48</v>
      </c>
      <c r="C45" t="s">
        <v>37</v>
      </c>
      <c r="D45" s="2">
        <v>191.738767</v>
      </c>
    </row>
    <row r="46" spans="1:4" x14ac:dyDescent="0.25">
      <c r="A46" t="s">
        <v>68</v>
      </c>
      <c r="B46" t="s">
        <v>48</v>
      </c>
      <c r="C46" t="s">
        <v>37</v>
      </c>
      <c r="D46" s="2">
        <v>132.79453000000001</v>
      </c>
    </row>
    <row r="47" spans="1:4" x14ac:dyDescent="0.25">
      <c r="A47" t="s">
        <v>68</v>
      </c>
      <c r="B47" t="s">
        <v>48</v>
      </c>
      <c r="C47" t="s">
        <v>74</v>
      </c>
      <c r="D47" s="2">
        <v>14.426546</v>
      </c>
    </row>
    <row r="48" spans="1:4" x14ac:dyDescent="0.25">
      <c r="A48" t="s">
        <v>69</v>
      </c>
      <c r="B48" t="s">
        <v>48</v>
      </c>
      <c r="C48" t="s">
        <v>37</v>
      </c>
      <c r="D48" s="2">
        <v>216.364598</v>
      </c>
    </row>
    <row r="49" spans="1:4" x14ac:dyDescent="0.25">
      <c r="A49" t="s">
        <v>70</v>
      </c>
      <c r="B49" t="s">
        <v>48</v>
      </c>
      <c r="C49" t="s">
        <v>37</v>
      </c>
      <c r="D49" s="2">
        <v>85.004705000000001</v>
      </c>
    </row>
    <row r="50" spans="1:4" x14ac:dyDescent="0.25">
      <c r="A50" t="s">
        <v>70</v>
      </c>
      <c r="B50" t="s">
        <v>48</v>
      </c>
      <c r="C50" t="s">
        <v>37</v>
      </c>
      <c r="D50" s="2">
        <v>106.278469</v>
      </c>
    </row>
    <row r="51" spans="1:4" x14ac:dyDescent="0.25">
      <c r="A51" t="s">
        <v>70</v>
      </c>
      <c r="B51" t="s">
        <v>48</v>
      </c>
      <c r="C51" t="s">
        <v>74</v>
      </c>
      <c r="D51" s="2">
        <v>10.663895999999999</v>
      </c>
    </row>
    <row r="52" spans="1:4" x14ac:dyDescent="0.25">
      <c r="A52" t="s">
        <v>70</v>
      </c>
      <c r="B52" t="s">
        <v>48</v>
      </c>
      <c r="C52" t="s">
        <v>37</v>
      </c>
      <c r="D52" s="2">
        <v>15.249627</v>
      </c>
    </row>
    <row r="53" spans="1:4" x14ac:dyDescent="0.25">
      <c r="A53" t="s">
        <v>70</v>
      </c>
      <c r="B53" t="s">
        <v>48</v>
      </c>
      <c r="C53" t="s">
        <v>74</v>
      </c>
      <c r="D53" s="2">
        <v>3.4075959999999998</v>
      </c>
    </row>
    <row r="54" spans="1:4" x14ac:dyDescent="0.25">
      <c r="A54" t="s">
        <v>71</v>
      </c>
      <c r="B54" t="s">
        <v>48</v>
      </c>
      <c r="C54" t="s">
        <v>37</v>
      </c>
      <c r="D54" s="2">
        <v>250.09752599999999</v>
      </c>
    </row>
    <row r="55" spans="1:4" x14ac:dyDescent="0.25">
      <c r="A55" t="s">
        <v>72</v>
      </c>
      <c r="B55" t="s">
        <v>48</v>
      </c>
      <c r="C55" t="s">
        <v>74</v>
      </c>
      <c r="D55" s="2">
        <v>297.03000700000001</v>
      </c>
    </row>
    <row r="56" spans="1:4" x14ac:dyDescent="0.25">
      <c r="B56" t="s">
        <v>76</v>
      </c>
      <c r="C56" t="s">
        <v>36</v>
      </c>
      <c r="D56" s="2">
        <v>1510.5405519999999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c6c1b8-d098-42b4-b2bb-e6380a203255">
      <Terms xmlns="http://schemas.microsoft.com/office/infopath/2007/PartnerControls"/>
    </lcf76f155ced4ddcb4097134ff3c332f>
    <TaxCatchAll xmlns="277a4efc-b335-4715-a85e-c272f7b3e40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09D1F5DD02C84683F8E0F60034C5B5" ma:contentTypeVersion="19" ma:contentTypeDescription="Create a new document." ma:contentTypeScope="" ma:versionID="fe8ffcde27a1dd0a31ae665685cf3e4e">
  <xsd:schema xmlns:xsd="http://www.w3.org/2001/XMLSchema" xmlns:xs="http://www.w3.org/2001/XMLSchema" xmlns:p="http://schemas.microsoft.com/office/2006/metadata/properties" xmlns:ns2="5ac6c1b8-d098-42b4-b2bb-e6380a203255" xmlns:ns3="277a4efc-b335-4715-a85e-c272f7b3e403" targetNamespace="http://schemas.microsoft.com/office/2006/metadata/properties" ma:root="true" ma:fieldsID="b3b3e8c7fb444c2abcef88199d962d99" ns2:_="" ns3:_="">
    <xsd:import namespace="5ac6c1b8-d098-42b4-b2bb-e6380a203255"/>
    <xsd:import namespace="277a4efc-b335-4715-a85e-c272f7b3e4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c6c1b8-d098-42b4-b2bb-e6380a2032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9ee0314-c260-4c44-8daf-23597e0ac34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7a4efc-b335-4715-a85e-c272f7b3e40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8437c97-f0b7-4e13-a2c1-e408f46d4c86}" ma:internalName="TaxCatchAll" ma:showField="CatchAllData" ma:web="277a4efc-b335-4715-a85e-c272f7b3e4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60D6BE4-EF09-44B1-9DBD-07FE5B143DA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C6FC974-9B6D-4D8D-B216-C71739A04E67}">
  <ds:schemaRefs>
    <ds:schemaRef ds:uri="http://schemas.microsoft.com/office/2006/metadata/properties"/>
    <ds:schemaRef ds:uri="http://schemas.microsoft.com/office/infopath/2007/PartnerControls"/>
    <ds:schemaRef ds:uri="5ac6c1b8-d098-42b4-b2bb-e6380a203255"/>
    <ds:schemaRef ds:uri="277a4efc-b335-4715-a85e-c272f7b3e403"/>
  </ds:schemaRefs>
</ds:datastoreItem>
</file>

<file path=customXml/itemProps3.xml><?xml version="1.0" encoding="utf-8"?>
<ds:datastoreItem xmlns:ds="http://schemas.openxmlformats.org/officeDocument/2006/customXml" ds:itemID="{8BA8D6C8-F6AA-4706-A60F-40A2AC6415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c6c1b8-d098-42b4-b2bb-e6380a203255"/>
    <ds:schemaRef ds:uri="277a4efc-b335-4715-a85e-c272f7b3e4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Baseline Areas (2)</vt:lpstr>
      <vt:lpstr>Baseline Areas</vt:lpstr>
      <vt:lpstr>Post Development Areas</vt:lpstr>
      <vt:lpstr>Sheet1</vt:lpstr>
      <vt:lpstr>Comparison</vt:lpstr>
      <vt:lpstr>Baseline Linear</vt:lpstr>
      <vt:lpstr>Post Development Linear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James Mitchell</dc:creator>
  <cp:lastModifiedBy>Jocelyn Pellegram</cp:lastModifiedBy>
  <dcterms:created xsi:type="dcterms:W3CDTF">2025-06-09T15:44:48Z</dcterms:created>
  <dcterms:modified xsi:type="dcterms:W3CDTF">2026-03-31T09:24:44Z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0x0101001109D1F5DD02C84683F8E0F60034C5B5</vt:lpwstr>
  </property>
  <property fmtid="{D5CDD505-2E9C-101B-9397-08002B2CF9AE}" pid="3" name="Order">
    <vt:r8>1022400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ComplianceAssetId">
    <vt:lpwstr/>
  </property>
  <property fmtid="{D5CDD505-2E9C-101B-9397-08002B2CF9AE}" pid="7" name="MediaServiceImageTags">
    <vt:lpwstr/>
  </property>
</Properties>
</file>