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5000 SERIES/25219  12 portsdownhill Rd FR/NN Aug 2026/"/>
    </mc:Choice>
  </mc:AlternateContent>
  <xr:revisionPtr revIDLastSave="19" documentId="8_{8C892014-F823-4645-8BBF-E955D8DE10B7}" xr6:coauthVersionLast="47" xr6:coauthVersionMax="47" xr10:uidLastSave="{122FAA22-A64F-4733-8D4C-79DEF7A547E2}"/>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25820" windowHeight="1550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<sst xmlns="http://schemas.openxmlformats.org/spreadsheetml/2006/main" count="3026" uniqueCount="843">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</sst>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90625" defaultRowHeight="15.5" x14ac:dyDescent="0.35"/>
  <cols>
    <col min="1" max="1" width="133.453125" style="5" customWidth="1"/>
    <col min="2" max="2" width="44.90625" style="5" customWidth="1"/>
    <col min="3" max="207" width="8.54296875" style="5" customWidth="1"/>
    <col min="208" max="16384" width="8.9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abSelected="1" topLeftCell="A5" zoomScaleNormal="100" workbookViewId="0">
      <selection activeCell="B9" sqref="B9"/>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46539</v>
      </c>
      <c r="C5" s="18"/>
    </row>
    <row r="6" spans="1:3" ht="20.25" customHeight="1" x14ac:dyDescent="0.35">
      <c r="A6" s="17" t="s">
        <v>69</v>
      </c>
      <c r="B6" s="25">
        <v>3.1</v>
      </c>
      <c r="C6" s="18"/>
    </row>
    <row r="7" spans="1:3" ht="20.25" customHeight="1" x14ac:dyDescent="0.35">
      <c r="A7" s="17" t="s">
        <v>70</v>
      </c>
      <c r="B7" s="26">
        <v>120</v>
      </c>
      <c r="C7" s="18"/>
    </row>
    <row r="8" spans="1:3" ht="20.25" customHeight="1" x14ac:dyDescent="0.35">
      <c r="A8" s="17" t="s">
        <v>71</v>
      </c>
      <c r="B8" s="26">
        <v>2</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6.2</v>
      </c>
    </row>
    <row r="18" spans="1:2" ht="20.25" customHeight="1" x14ac:dyDescent="0.35">
      <c r="A18" s="17" t="s">
        <v>79</v>
      </c>
      <c r="B18" s="31">
        <f>IFERROR(B17*B7,0)</f>
        <v>744</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1.88</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scale="7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3" zoomScale="50" zoomScaleNormal="50" workbookViewId="0">
      <selection activeCell="B17" sqref="B17:B18"/>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824</v>
      </c>
    </row>
    <row r="7" spans="1:6" ht="23.25" customHeight="1" x14ac:dyDescent="0.35">
      <c r="A7" s="17" t="s">
        <v>85</v>
      </c>
      <c r="B7" s="44" t="s">
        <v>802</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775</v>
      </c>
      <c r="B11" s="25">
        <v>0.19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3.0988160525849988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0.19</v>
      </c>
      <c r="C28" s="39">
        <f>SUM(C11:C27)</f>
        <v>3.0988160525849988</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51"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3" zoomScale="60" zoomScaleNormal="60" workbookViewId="0">
      <selection activeCell="B17" sqref="B17"/>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0.19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3.0988160525849988</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0.19</v>
      </c>
      <c r="C22" s="54">
        <f>SUM(C5:C21)</f>
        <v>3.0988160525849988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scale="85"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zoomScale="40" zoomScaleNormal="40" workbookViewId="0">
      <selection activeCell="A3" sqref="A3:H30"/>
    </sheetView>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paperSize="9" scale="3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zoomScale="60" zoomScaleNormal="60" workbookViewId="0">
      <selection activeCell="C24" sqref="C24"/>
    </sheetView>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1.88</v>
      </c>
    </row>
    <row r="6" spans="1:4" ht="23.25" customHeight="1" x14ac:dyDescent="0.35">
      <c r="A6" s="17" t="s">
        <v>111</v>
      </c>
      <c r="B6" s="72">
        <f>IFERROR(Nutrients_from_future_land_use!C22-SuDS!G30-Nutrients_from_current_land_use!C28,0)</f>
        <v>0</v>
      </c>
    </row>
    <row r="7" spans="1:4" ht="23.25" customHeight="1" x14ac:dyDescent="0.35">
      <c r="A7" s="17" t="s">
        <v>112</v>
      </c>
      <c r="B7" s="72">
        <f>IFERROR(B5+B6,0)</f>
        <v>1.88</v>
      </c>
    </row>
    <row r="8" spans="1:4" ht="23.25" customHeight="1" x14ac:dyDescent="0.35">
      <c r="A8" s="17" t="s">
        <v>113</v>
      </c>
      <c r="B8" s="72">
        <f>IFERROR(IF(B7&lt;0,B7,B7*1.2),0)</f>
        <v>2.2559999999999998</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2.2599999999999998</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6328125" style="81" customWidth="1"/>
    <col min="5" max="5" width="25.6328125" style="81" customWidth="1"/>
    <col min="6" max="6" width="63.08984375" style="81" customWidth="1"/>
    <col min="7" max="7" width="22.453125" style="81" customWidth="1"/>
    <col min="8" max="8" width="15.6328125" style="81" customWidth="1"/>
    <col min="9" max="9" width="25.6328125" style="81" customWidth="1"/>
    <col min="10" max="10" width="23.36328125" style="81" customWidth="1"/>
    <col min="11" max="13" width="15.63281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0.9"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2026-08-17T15:51:06Z</cp:lastPrinted>
  <dcterms:created xsi:type="dcterms:W3CDTF">2021-10-14T13:24:34Z</dcterms:created>
  <dcterms:modified xsi:type="dcterms:W3CDTF">2026-08-17T15:58:46Z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