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66925"/>
  <mc:AlternateContent xmlns:mc="http://schemas.openxmlformats.org/markup-compatibility/2006">
    <mc:Choice Requires="x15">
      <x15ac:absPath xmlns:x15ac="http://schemas.microsoft.com/office/spreadsheetml/2010/11/ac" url="https://havantbcgovuk-my.sharepoint.com/personal/selina_donophy_havant_gov_uk/Documents/HAVANT 2025/4 South Close/"/>
    </mc:Choice>
  </mc:AlternateContent>
  <xr:revisionPtr revIDLastSave="0" documentId="8_{A839D479-FDB5-4008-98F1-5E62AE4FE161}"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456" tabRatio="801" activeTab="2" xr2:uid="{00000000-000D-0000-FFFF-FFFF00000000}"/>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A13" i="21"/>
  <c r="A12" i="21"/>
  <c r="B21" i="21" l="1"/>
  <c r="B23" i="21"/>
  <c r="A22" i="21" s="1"/>
  <c r="B14" i="10" s="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B13" i="21" s="1"/>
  <c r="B19" i="21" s="1"/>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B30" i="22" l="1"/>
  <c r="A710" i="3" a="1"/>
  <c r="I84" i="3"/>
  <c r="I83" i="3"/>
  <c r="E83" i="3" l="1"/>
  <c r="E84" i="3"/>
  <c r="H614" i="3" l="1"/>
  <c r="H613" i="3"/>
  <c r="H612" i="3"/>
  <c r="F614" i="3" l="1"/>
  <c r="F613" i="3"/>
  <c r="F612" i="3"/>
  <c r="F611" i="3"/>
  <c r="F610" i="3"/>
  <c r="F609" i="3"/>
  <c r="F608" i="3"/>
  <c r="F607" i="3"/>
  <c r="C5" i="9" s="1"/>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<sst xmlns="http://schemas.openxmlformats.org/spreadsheetml/2006/main" count="3024" uniqueCount="843">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</sst>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2"/>
      <color theme="1"/>
      <name val="Arial"/>
      <family val="2"/>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3" fillId="0" borderId="0" applyNumberFormat="0" applyFill="0" applyBorder="0" applyAlignment="0" applyProtection="0"/>
    <xf numFmtId="0" fontId="11" fillId="0" borderId="2" applyNumberFormat="0" applyFill="0" applyBorder="0" applyAlignment="0" applyProtection="0"/>
    <xf numFmtId="0" fontId="12" fillId="0" borderId="6" applyNumberFormat="0" applyFill="0" applyBorder="0" applyAlignment="0" applyProtection="0"/>
  </cellStyleXfs>
  <cellXfs count="121">
    <xf numFmtId="0" fontId="0" fillId="0" borderId="0" xfId="0"/>
    <xf numFmtId="0" fontId="9" fillId="2" borderId="9"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9" fillId="2" borderId="4" xfId="0" applyFont="1" applyFill="1" applyBorder="1" applyAlignment="1">
      <alignment horizontal="left" vertical="center" wrapText="1"/>
    </xf>
    <xf numFmtId="0" fontId="6" fillId="2" borderId="9" xfId="0" applyFont="1" applyFill="1" applyBorder="1" applyAlignment="1">
      <alignment horizontal="left" vertical="center"/>
    </xf>
    <xf numFmtId="0" fontId="8" fillId="3" borderId="0" xfId="0" applyFont="1" applyFill="1" applyAlignment="1">
      <alignment horizontal="left" vertical="center" wrapText="1"/>
    </xf>
    <xf numFmtId="0" fontId="8" fillId="3" borderId="1" xfId="0" applyFont="1" applyFill="1" applyBorder="1" applyAlignment="1">
      <alignment horizontal="left" vertical="center" wrapText="1"/>
    </xf>
    <xf numFmtId="0" fontId="12" fillId="2" borderId="1" xfId="3" applyFill="1" applyBorder="1" applyAlignment="1" applyProtection="1">
      <alignment horizontal="left" vertical="center" wrapText="1"/>
    </xf>
    <xf numFmtId="0" fontId="9" fillId="2" borderId="1" xfId="0" applyFont="1" applyFill="1" applyBorder="1" applyAlignment="1">
      <alignment horizontal="left" vertical="center" wrapText="1"/>
    </xf>
    <xf numFmtId="0" fontId="15" fillId="3" borderId="1" xfId="1" applyFont="1" applyFill="1" applyBorder="1" applyAlignment="1" applyProtection="1">
      <alignment horizontal="left" vertical="center" wrapText="1"/>
    </xf>
    <xf numFmtId="0" fontId="15" fillId="3" borderId="0" xfId="1" applyFont="1" applyFill="1" applyBorder="1" applyAlignment="1" applyProtection="1">
      <alignment horizontal="left" vertical="center" wrapText="1"/>
    </xf>
    <xf numFmtId="0" fontId="15" fillId="3" borderId="1" xfId="1" applyFont="1" applyFill="1" applyBorder="1" applyAlignment="1">
      <alignment horizontal="left" vertical="center" wrapText="1"/>
    </xf>
    <xf numFmtId="0" fontId="9" fillId="3" borderId="0" xfId="1" applyFont="1" applyFill="1" applyBorder="1" applyAlignment="1" applyProtection="1">
      <alignment horizontal="left" vertical="center" wrapText="1"/>
    </xf>
    <xf numFmtId="0" fontId="9" fillId="3" borderId="0" xfId="0" applyFont="1" applyFill="1" applyAlignment="1">
      <alignment horizontal="left" vertical="center" wrapText="1"/>
    </xf>
    <xf numFmtId="0" fontId="11" fillId="2" borderId="1" xfId="2" applyFill="1" applyBorder="1" applyAlignment="1" applyProtection="1">
      <alignment horizontal="left" vertical="center" wrapText="1"/>
    </xf>
    <xf numFmtId="0" fontId="2" fillId="3" borderId="0" xfId="0" applyFont="1" applyFill="1" applyAlignment="1">
      <alignment horizontal="left" wrapText="1"/>
    </xf>
    <xf numFmtId="0" fontId="2" fillId="3" borderId="0" xfId="0" applyFont="1" applyFill="1" applyAlignment="1">
      <alignment horizontal="left" vertical="center" wrapText="1"/>
    </xf>
    <xf numFmtId="0" fontId="8" fillId="3" borderId="7" xfId="0" applyFont="1" applyFill="1" applyBorder="1" applyAlignment="1">
      <alignment horizontal="left" vertical="center" wrapText="1"/>
    </xf>
    <xf numFmtId="0" fontId="8" fillId="3" borderId="10" xfId="0" applyFont="1" applyFill="1" applyBorder="1" applyAlignment="1">
      <alignment horizontal="left" wrapText="1"/>
    </xf>
    <xf numFmtId="0" fontId="9" fillId="3" borderId="1" xfId="0" applyFont="1" applyFill="1" applyBorder="1" applyAlignment="1">
      <alignment horizontal="left" vertical="center" wrapText="1"/>
    </xf>
    <xf numFmtId="0" fontId="8" fillId="3" borderId="4" xfId="0" applyFont="1" applyFill="1" applyBorder="1" applyAlignment="1">
      <alignment horizontal="left" vertical="center" wrapText="1"/>
    </xf>
    <xf numFmtId="0" fontId="9" fillId="3" borderId="3" xfId="0" applyFont="1" applyFill="1" applyBorder="1" applyAlignment="1">
      <alignment horizontal="left" vertical="center" wrapText="1"/>
    </xf>
    <xf numFmtId="0" fontId="8" fillId="3" borderId="11" xfId="0" applyFont="1" applyFill="1" applyBorder="1" applyAlignment="1">
      <alignment horizontal="left" wrapText="1"/>
    </xf>
    <xf numFmtId="0" fontId="2" fillId="3" borderId="5" xfId="0" applyFont="1" applyFill="1" applyBorder="1" applyAlignment="1">
      <alignment horizontal="left" wrapText="1"/>
    </xf>
    <xf numFmtId="14" fontId="8" fillId="4" borderId="1" xfId="0" applyNumberFormat="1" applyFont="1" applyFill="1" applyBorder="1" applyAlignment="1" applyProtection="1">
      <alignment horizontal="left" vertical="center" wrapText="1"/>
      <protection locked="0"/>
    </xf>
    <xf numFmtId="2" fontId="8" fillId="4" borderId="1" xfId="0" applyNumberFormat="1" applyFont="1" applyFill="1" applyBorder="1" applyAlignment="1" applyProtection="1">
      <alignment horizontal="left" vertical="center" wrapText="1"/>
      <protection locked="0"/>
    </xf>
    <xf numFmtId="0" fontId="8" fillId="4" borderId="1" xfId="0" applyFont="1" applyFill="1" applyBorder="1" applyAlignment="1" applyProtection="1">
      <alignment horizontal="left" vertical="center" wrapText="1"/>
      <protection locked="0"/>
    </xf>
    <xf numFmtId="0" fontId="9" fillId="2" borderId="9" xfId="0" applyFont="1" applyFill="1" applyBorder="1" applyAlignment="1">
      <alignment horizontal="left" vertical="center"/>
    </xf>
    <xf numFmtId="0" fontId="9" fillId="2" borderId="7" xfId="0" applyFont="1" applyFill="1" applyBorder="1" applyAlignment="1">
      <alignment horizontal="left" vertical="center"/>
    </xf>
    <xf numFmtId="0" fontId="9" fillId="2" borderId="8" xfId="0" applyFont="1" applyFill="1" applyBorder="1" applyAlignment="1">
      <alignment horizontal="left" vertical="center" wrapText="1"/>
    </xf>
    <xf numFmtId="2" fontId="9" fillId="2" borderId="10" xfId="0" applyNumberFormat="1" applyFont="1" applyFill="1" applyBorder="1" applyAlignment="1">
      <alignment horizontal="left" vertical="center" wrapText="1"/>
    </xf>
    <xf numFmtId="2" fontId="9" fillId="3" borderId="10" xfId="0" applyNumberFormat="1" applyFont="1" applyFill="1" applyBorder="1" applyAlignment="1">
      <alignment horizontal="left" vertical="center" wrapText="1"/>
    </xf>
    <xf numFmtId="2" fontId="9" fillId="3" borderId="11" xfId="0" applyNumberFormat="1" applyFont="1" applyFill="1" applyBorder="1" applyAlignment="1">
      <alignment horizontal="left" vertical="center" wrapText="1"/>
    </xf>
    <xf numFmtId="0" fontId="8" fillId="3" borderId="13" xfId="0" applyFont="1" applyFill="1" applyBorder="1" applyAlignment="1">
      <alignment horizontal="left" vertical="center" wrapText="1"/>
    </xf>
    <xf numFmtId="0" fontId="10" fillId="3" borderId="1" xfId="0" applyFont="1" applyFill="1" applyBorder="1" applyAlignment="1">
      <alignment vertical="center" wrapText="1"/>
    </xf>
    <xf numFmtId="2" fontId="9" fillId="3" borderId="1" xfId="0" applyNumberFormat="1" applyFont="1" applyFill="1" applyBorder="1" applyAlignment="1">
      <alignment horizontal="left" vertical="center" wrapText="1"/>
    </xf>
    <xf numFmtId="0" fontId="2" fillId="2" borderId="10" xfId="0" applyFont="1" applyFill="1" applyBorder="1" applyAlignment="1">
      <alignment horizontal="left" vertical="center" wrapText="1"/>
    </xf>
    <xf numFmtId="0" fontId="15" fillId="3" borderId="0" xfId="1" applyFont="1" applyFill="1" applyAlignment="1" applyProtection="1">
      <alignment horizontal="left" vertical="center" wrapText="1"/>
    </xf>
    <xf numFmtId="2" fontId="10" fillId="3" borderId="10" xfId="0" applyNumberFormat="1"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4" borderId="7" xfId="0" applyFont="1" applyFill="1" applyBorder="1" applyAlignment="1" applyProtection="1">
      <alignment horizontal="left" vertical="center" wrapText="1"/>
      <protection locked="0"/>
    </xf>
    <xf numFmtId="14" fontId="8" fillId="4" borderId="10" xfId="0" applyNumberFormat="1" applyFont="1" applyFill="1" applyBorder="1" applyAlignment="1" applyProtection="1">
      <alignment horizontal="left" vertical="center" wrapText="1"/>
      <protection locked="0"/>
    </xf>
    <xf numFmtId="2" fontId="8" fillId="4" borderId="10" xfId="0" applyNumberFormat="1" applyFont="1" applyFill="1" applyBorder="1" applyAlignment="1" applyProtection="1">
      <alignment horizontal="left" vertical="center" wrapText="1"/>
      <protection locked="0"/>
    </xf>
    <xf numFmtId="0" fontId="8" fillId="4" borderId="10" xfId="0" applyFont="1" applyFill="1" applyBorder="1" applyAlignment="1" applyProtection="1">
      <alignment horizontal="left" vertical="center" wrapText="1"/>
      <protection locked="0"/>
    </xf>
    <xf numFmtId="0" fontId="8" fillId="4" borderId="11" xfId="0" applyFont="1" applyFill="1" applyBorder="1" applyAlignment="1" applyProtection="1">
      <alignment horizontal="left" vertical="center" wrapText="1"/>
      <protection locked="0"/>
    </xf>
    <xf numFmtId="2" fontId="8" fillId="3" borderId="0" xfId="0" applyNumberFormat="1" applyFont="1" applyFill="1" applyAlignment="1" applyProtection="1">
      <alignment horizontal="left" vertical="center" wrapText="1"/>
      <protection locked="0"/>
    </xf>
    <xf numFmtId="0" fontId="9" fillId="2" borderId="1" xfId="3" applyFont="1" applyFill="1" applyBorder="1" applyAlignment="1" applyProtection="1">
      <alignment horizontal="left" vertical="center" wrapText="1"/>
    </xf>
    <xf numFmtId="2" fontId="6" fillId="3" borderId="1" xfId="0" applyNumberFormat="1" applyFont="1" applyFill="1" applyBorder="1" applyAlignment="1">
      <alignment horizontal="left" vertical="center" wrapText="1"/>
    </xf>
    <xf numFmtId="0" fontId="6" fillId="2" borderId="8" xfId="0" applyFont="1" applyFill="1" applyBorder="1" applyAlignment="1">
      <alignment horizontal="left" vertical="center" wrapText="1"/>
    </xf>
    <xf numFmtId="0" fontId="14" fillId="3" borderId="0" xfId="0" applyFont="1" applyFill="1" applyAlignment="1">
      <alignment horizontal="left" vertical="center" wrapText="1"/>
    </xf>
    <xf numFmtId="0" fontId="10" fillId="3" borderId="0" xfId="0" applyFont="1" applyFill="1" applyAlignment="1">
      <alignment horizontal="left" wrapText="1"/>
    </xf>
    <xf numFmtId="0" fontId="6" fillId="3" borderId="0" xfId="0" applyFont="1" applyFill="1" applyAlignment="1">
      <alignment horizontal="lef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2" borderId="1"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1" xfId="0" applyFont="1" applyFill="1" applyBorder="1" applyAlignment="1">
      <alignment horizontal="left" vertical="center" wrapText="1"/>
    </xf>
    <xf numFmtId="0" fontId="10" fillId="4" borderId="1" xfId="0" applyFont="1" applyFill="1" applyBorder="1" applyAlignment="1" applyProtection="1">
      <alignment horizontal="left" vertical="center" wrapText="1"/>
      <protection locked="0"/>
    </xf>
    <xf numFmtId="0" fontId="10" fillId="4" borderId="0" xfId="0" applyFont="1" applyFill="1" applyAlignment="1" applyProtection="1">
      <alignment horizontal="left" vertical="center" wrapText="1"/>
      <protection locked="0"/>
    </xf>
    <xf numFmtId="2" fontId="8" fillId="4" borderId="0" xfId="0" applyNumberFormat="1" applyFont="1" applyFill="1" applyAlignment="1" applyProtection="1">
      <alignment horizontal="left" vertical="center" wrapText="1"/>
      <protection locked="0"/>
    </xf>
    <xf numFmtId="0" fontId="10" fillId="3" borderId="0" xfId="0" applyFont="1" applyFill="1" applyAlignment="1">
      <alignment horizontal="left" vertical="center" wrapText="1"/>
    </xf>
    <xf numFmtId="0" fontId="10" fillId="3" borderId="0" xfId="0" applyFont="1" applyFill="1" applyAlignment="1">
      <alignment horizontal="left" vertical="center"/>
    </xf>
    <xf numFmtId="2" fontId="9" fillId="3" borderId="0" xfId="0" applyNumberFormat="1" applyFont="1" applyFill="1" applyAlignment="1">
      <alignment horizontal="left" vertical="center" wrapText="1"/>
    </xf>
    <xf numFmtId="0" fontId="6" fillId="2" borderId="14" xfId="0" applyFont="1" applyFill="1" applyBorder="1" applyAlignment="1">
      <alignment horizontal="left" vertical="center" wrapText="1"/>
    </xf>
    <xf numFmtId="2" fontId="10" fillId="4" borderId="1" xfId="0" applyNumberFormat="1" applyFont="1" applyFill="1" applyBorder="1" applyAlignment="1" applyProtection="1">
      <alignment horizontal="left" vertical="center" wrapText="1"/>
      <protection locked="0"/>
    </xf>
    <xf numFmtId="0" fontId="17" fillId="2" borderId="9" xfId="0" applyFont="1" applyFill="1" applyBorder="1" applyAlignment="1">
      <alignment vertical="center" wrapText="1"/>
    </xf>
    <xf numFmtId="2" fontId="9" fillId="2" borderId="0" xfId="0" applyNumberFormat="1" applyFont="1" applyFill="1" applyAlignment="1">
      <alignment horizontal="left" vertical="center" wrapText="1"/>
    </xf>
    <xf numFmtId="2" fontId="6" fillId="2" borderId="0" xfId="0" applyNumberFormat="1" applyFont="1" applyFill="1" applyAlignment="1">
      <alignment horizontal="left" vertical="center" wrapText="1"/>
    </xf>
    <xf numFmtId="0" fontId="10" fillId="2" borderId="0" xfId="0" applyFont="1" applyFill="1" applyAlignment="1">
      <alignment horizontal="left" vertical="center" wrapText="1"/>
    </xf>
    <xf numFmtId="0" fontId="5" fillId="3" borderId="0" xfId="0" applyFont="1" applyFill="1" applyAlignment="1">
      <alignment horizontal="left" vertical="center" wrapText="1"/>
    </xf>
    <xf numFmtId="0" fontId="10"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0" fontId="10"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6" fillId="2" borderId="7"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13" fillId="3" borderId="0" xfId="0" applyFont="1" applyFill="1" applyAlignment="1">
      <alignment horizontal="left" vertical="center" wrapText="1"/>
    </xf>
    <xf numFmtId="0" fontId="14" fillId="3" borderId="0" xfId="0" applyFont="1" applyFill="1" applyAlignment="1">
      <alignment vertical="center"/>
    </xf>
    <xf numFmtId="0" fontId="10" fillId="3" borderId="0" xfId="0" applyFont="1" applyFill="1"/>
    <xf numFmtId="0" fontId="10" fillId="3" borderId="0" xfId="0" applyFont="1" applyFill="1" applyAlignment="1">
      <alignment wrapText="1"/>
    </xf>
    <xf numFmtId="2" fontId="10" fillId="3" borderId="0" xfId="0" applyNumberFormat="1" applyFont="1" applyFill="1" applyAlignment="1">
      <alignment horizontal="left" vertical="center" wrapText="1"/>
    </xf>
    <xf numFmtId="0" fontId="16" fillId="3" borderId="0" xfId="0" applyFont="1" applyFill="1" applyAlignment="1">
      <alignment horizontal="left" vertical="center" wrapText="1"/>
    </xf>
    <xf numFmtId="2" fontId="8" fillId="3" borderId="0" xfId="0" applyNumberFormat="1" applyFont="1" applyFill="1" applyAlignment="1">
      <alignment horizontal="left" vertical="center" wrapText="1"/>
    </xf>
    <xf numFmtId="2" fontId="10" fillId="3" borderId="0" xfId="0" applyNumberFormat="1" applyFont="1" applyFill="1" applyAlignment="1">
      <alignment horizontal="left" vertical="center"/>
    </xf>
    <xf numFmtId="0" fontId="8" fillId="3" borderId="0" xfId="0" applyFont="1" applyFill="1" applyAlignment="1">
      <alignment horizontal="left" vertical="center"/>
    </xf>
    <xf numFmtId="0" fontId="16" fillId="3" borderId="0" xfId="0" applyFont="1" applyFill="1" applyAlignment="1">
      <alignment horizontal="left" vertical="center"/>
    </xf>
    <xf numFmtId="0" fontId="12" fillId="2" borderId="1" xfId="3" applyFill="1" applyBorder="1" applyAlignment="1" applyProtection="1">
      <alignment horizontal="left" vertical="center"/>
    </xf>
    <xf numFmtId="0" fontId="10" fillId="3"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6" fillId="3" borderId="15"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10" fillId="2" borderId="1" xfId="0" applyFont="1" applyFill="1" applyBorder="1"/>
    <xf numFmtId="0" fontId="10" fillId="3" borderId="12" xfId="0" applyFont="1" applyFill="1" applyBorder="1" applyAlignment="1">
      <alignment wrapText="1"/>
    </xf>
    <xf numFmtId="2" fontId="10" fillId="2" borderId="1" xfId="0" applyNumberFormat="1" applyFont="1" applyFill="1" applyBorder="1" applyAlignment="1">
      <alignment horizontal="left" vertical="center"/>
    </xf>
    <xf numFmtId="2" fontId="10" fillId="3" borderId="1" xfId="0" applyNumberFormat="1" applyFont="1" applyFill="1" applyBorder="1" applyAlignment="1">
      <alignment horizontal="left" vertical="center" wrapText="1"/>
    </xf>
    <xf numFmtId="0" fontId="10" fillId="2" borderId="1" xfId="0" applyFont="1" applyFill="1" applyBorder="1" applyAlignment="1">
      <alignment horizontal="left" vertical="center"/>
    </xf>
    <xf numFmtId="49" fontId="10" fillId="3" borderId="1" xfId="0" applyNumberFormat="1"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8" fillId="3" borderId="3" xfId="0"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0" fillId="3" borderId="7" xfId="0" applyFont="1" applyFill="1" applyBorder="1"/>
    <xf numFmtId="0" fontId="10" fillId="3" borderId="1" xfId="0" applyFont="1" applyFill="1" applyBorder="1" applyAlignment="1" applyProtection="1">
      <alignment horizontal="left" vertical="center" wrapText="1"/>
      <protection hidden="1"/>
    </xf>
    <xf numFmtId="0" fontId="10" fillId="3" borderId="1" xfId="0" applyFont="1" applyFill="1" applyBorder="1"/>
    <xf numFmtId="0" fontId="10" fillId="3" borderId="7" xfId="0" applyFont="1" applyFill="1" applyBorder="1" applyAlignment="1" applyProtection="1">
      <alignment horizontal="left" vertical="center" wrapText="1"/>
      <protection hidden="1"/>
    </xf>
    <xf numFmtId="0" fontId="16" fillId="3" borderId="1" xfId="0" applyFont="1" applyFill="1" applyBorder="1" applyAlignment="1">
      <alignment horizontal="left" vertical="center" wrapText="1"/>
    </xf>
    <xf numFmtId="2" fontId="16" fillId="3" borderId="1" xfId="0" applyNumberFormat="1" applyFont="1" applyFill="1" applyBorder="1" applyAlignment="1">
      <alignment horizontal="left" vertical="center" wrapText="1"/>
    </xf>
    <xf numFmtId="0" fontId="10" fillId="3" borderId="10" xfId="0" applyFont="1" applyFill="1" applyBorder="1" applyAlignment="1">
      <alignment horizontal="left" vertical="center" wrapText="1"/>
    </xf>
    <xf numFmtId="0" fontId="10" fillId="3" borderId="4" xfId="0" applyFont="1" applyFill="1" applyBorder="1" applyAlignment="1" applyProtection="1">
      <alignment horizontal="left" vertical="center" wrapText="1"/>
      <protection hidden="1"/>
    </xf>
    <xf numFmtId="0" fontId="10" fillId="3" borderId="3" xfId="0" applyFont="1" applyFill="1" applyBorder="1" applyAlignment="1" applyProtection="1">
      <alignment horizontal="left" vertical="center" wrapText="1"/>
      <protection hidden="1"/>
    </xf>
    <xf numFmtId="0" fontId="10" fillId="3" borderId="3" xfId="0" applyFont="1" applyFill="1" applyBorder="1" applyAlignment="1">
      <alignment horizontal="left" vertical="center" wrapText="1"/>
    </xf>
    <xf numFmtId="2" fontId="10" fillId="3" borderId="3" xfId="0" applyNumberFormat="1" applyFont="1" applyFill="1" applyBorder="1" applyAlignment="1">
      <alignment horizontal="left" vertical="center" wrapText="1"/>
    </xf>
    <xf numFmtId="0" fontId="10" fillId="3" borderId="11" xfId="0" applyFont="1" applyFill="1" applyBorder="1" applyAlignment="1">
      <alignment horizontal="left" vertical="center" wrapText="1"/>
    </xf>
    <xf numFmtId="0" fontId="11" fillId="2" borderId="1" xfId="2" applyFill="1" applyBorder="1" applyAlignment="1" applyProtection="1">
      <alignment horizontal="left" vertical="center"/>
    </xf>
    <xf numFmtId="0" fontId="8" fillId="3" borderId="14" xfId="0" applyFont="1" applyFill="1" applyBorder="1" applyAlignment="1">
      <alignment horizontal="left" vertical="top" wrapText="1"/>
    </xf>
    <xf numFmtId="0" fontId="14" fillId="2" borderId="1" xfId="0" applyFont="1" applyFill="1" applyBorder="1" applyAlignment="1">
      <alignment vertical="center"/>
    </xf>
    <xf numFmtId="0" fontId="8"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00000000-0011-0000-FFFF-FFFF00000000}"/>
    <tableStyle name="Table Style 2" pivot="0" count="0" xr9:uid="{00000000-0011-0000-FFFF-FFFF01000000}"/>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Links4" displayName="Table_1_Links4" ref="A10:B15" totalsRowShown="0" headerRowDxfId="121" dataDxfId="120">
  <autoFilter ref="A10:B15" xr:uid="{00000000-0009-0000-0100-000003000000}">
    <filterColumn colId="0" hiddenButton="1"/>
    <filterColumn colId="1" hiddenButton="1"/>
  </autoFilter>
  <tableColumns count="2">
    <tableColumn id="1" xr3:uid="{00000000-0010-0000-0000-000001000000}" name="Topic of each table" dataDxfId="119"/>
    <tableColumn id="2" xr3:uid="{00000000-0010-0000-0000-000002000000}" name="Link to each worksheet" dataDxfId="118"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1000000}" name="Table_2_Links20" displayName="Table_2_Links20" ref="A42:A46" totalsRowShown="0" headerRowDxfId="117" dataDxfId="115" headerRowBorderDxfId="116" tableBorderDxfId="114" totalsRowBorderDxfId="113">
  <autoFilter ref="A42:A46" xr:uid="{00000000-0009-0000-0100-000013000000}">
    <filterColumn colId="0" hiddenButton="1"/>
  </autoFilter>
  <tableColumns count="1">
    <tableColumn id="1" xr3:uid="{00000000-0010-0000-0100-000001000000}" name="Description of the information:" dataDxfId="11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_3_Water_Infrastructure" displayName="Table_3_Water_Infrastructure" ref="A4:C13" totalsRowShown="0" headerRowDxfId="134" dataDxfId="132" headerRowBorderDxfId="133" tableBorderDxfId="131" totalsRowBorderDxfId="130">
  <autoFilter ref="A4:C13" xr:uid="{00000000-0009-0000-0100-000004000000}">
    <filterColumn colId="0" hiddenButton="1"/>
    <filterColumn colId="1" hiddenButton="1"/>
    <filterColumn colId="2" hiddenButton="1"/>
  </autoFilter>
  <tableColumns count="3">
    <tableColumn id="1" xr3:uid="{00000000-0010-0000-0200-000001000000}" name="Description of required information" dataDxfId="129"/>
    <tableColumn id="2" xr3:uid="{00000000-0010-0000-0200-000002000000}" name="Data entry column - user inputs required" dataDxfId="128"/>
    <tableColumn id="4" xr3:uid="{00000000-0010-0000-0200-000004000000}" name="Additional data entry column  - user inputs may be required" dataDxfId="12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_4_Wastewater_Load" displayName="Table_4_Wastewater_Load" ref="A15:B23" totalsRowShown="0" headerRowDxfId="126" dataDxfId="125" tableBorderDxfId="124">
  <autoFilter ref="A15:B23" xr:uid="{00000000-0009-0000-0100-000005000000}">
    <filterColumn colId="0" hiddenButton="1"/>
    <filterColumn colId="1" hiddenButton="1"/>
  </autoFilter>
  <tableColumns count="2">
    <tableColumn id="1" xr3:uid="{00000000-0010-0000-0300-000001000000}" name="Description of values generated" dataDxfId="123"/>
    <tableColumn id="2" xr3:uid="{00000000-0010-0000-0300-000002000000}" name="Values generated" dataDxfId="12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Site_Information" displayName="Table_5_Site_Information" ref="A4:B8" totalsRowShown="0" headerRowDxfId="111" dataDxfId="109" headerRowBorderDxfId="110" tableBorderDxfId="108" totalsRowBorderDxfId="107">
  <autoFilter ref="A4:B8" xr:uid="{00000000-0009-0000-0100-000007000000}">
    <filterColumn colId="0" hiddenButton="1"/>
    <filterColumn colId="1" hiddenButton="1"/>
  </autoFilter>
  <tableColumns count="2">
    <tableColumn id="1" xr3:uid="{00000000-0010-0000-0400-000001000000}" name="Description of required information" dataDxfId="106"/>
    <tableColumn id="2" xr3:uid="{00000000-0010-0000-0400-0000020000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_6_Current_Land_Uses" displayName="Table_6_Current_Land_Uses" ref="A10:D28" totalsRowShown="0" headerRowDxfId="104" dataDxfId="103" tableBorderDxfId="102">
  <autoFilter ref="A10:D28" xr:uid="{00000000-0009-0000-0100-00000F000000}">
    <filterColumn colId="0" hiddenButton="1"/>
    <filterColumn colId="1" hiddenButton="1"/>
    <filterColumn colId="2" hiddenButton="1"/>
    <filterColumn colId="3" hiddenButton="1"/>
  </autoFilter>
  <tableColumns count="4">
    <tableColumn id="1" xr3:uid="{00000000-0010-0000-0500-000001000000}" name="Existing land use type(s) - user inputs required" dataDxfId="101"/>
    <tableColumn id="2" xr3:uid="{00000000-0010-0000-0500-000002000000}" name="Area (ha) - user inputs required" dataDxfId="100"/>
    <tableColumn id="4" xr3:uid="{00000000-0010-0000-0500-000004000000}" name="Annual nitrogen nutrient export  _x000a_(kg TN/yr)" dataDxfId="99"/>
    <tableColumn id="5" xr3:uid="{00000000-0010-0000-0500-000005000000}"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le_7_Future_Land_Uses" displayName="Table_7_Future_Land_Uses" ref="A4:C22" totalsRowShown="0" headerRowDxfId="97" dataDxfId="96">
  <autoFilter ref="A4:C22" xr:uid="{00000000-0009-0000-0100-00000A000000}">
    <filterColumn colId="0" hiddenButton="1"/>
    <filterColumn colId="1" hiddenButton="1"/>
    <filterColumn colId="2" hiddenButton="1"/>
  </autoFilter>
  <tableColumns count="3">
    <tableColumn id="1" xr3:uid="{00000000-0010-0000-0600-000001000000}" name="New land use type(s) - user inputs required" dataDxfId="95"/>
    <tableColumn id="2" xr3:uid="{00000000-0010-0000-0600-000002000000}" name="Area (ha) - user inputs required" dataDxfId="94"/>
    <tableColumn id="4" xr3:uid="{00000000-0010-0000-0600-000004000000}"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Table_8_SuDS_Features" displayName="Table_8_SuDS_Features" ref="A4:H30" totalsRowShown="0" headerRowDxfId="92" dataDxfId="91">
  <autoFilter ref="A4:H30"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700-000001000000}" name="New land use type(s) within SuDS catchment area - user inputs required" dataDxfId="90"/>
    <tableColumn id="2" xr3:uid="{00000000-0010-0000-0700-000002000000}" name="SuDS catchment area (ha) - user inputs required" dataDxfId="89"/>
    <tableColumn id="10" xr3:uid="{00000000-0010-0000-0700-00000A000000}" name="Percentage of flow entering the SuDS (%) - user inputs required" dataDxfId="88"/>
    <tableColumn id="4" xr3:uid="{00000000-0010-0000-0700-000004000000}"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00000000-0010-0000-0700-000005000000}" name="Name of SuDS feature(s) - user inputs required" dataDxfId="86"/>
    <tableColumn id="8" xr3:uid="{00000000-0010-0000-0700-000008000000}" name="TN removal rate for features - user specified (%) - user inputs required" dataDxfId="85">
      <calculatedColumnFormula>IF(OR(#REF!="No",ISBLANK(#REF!)),"",IF(#REF!="Yes","","TN removal rate - user specified (%)"))</calculatedColumnFormula>
    </tableColumn>
    <tableColumn id="14" xr3:uid="{00000000-0010-0000-0700-00000E000000}" name="Annual nitrogen load removed by SuDS_x000a_(kg TN/yr)" dataDxfId="84"/>
    <tableColumn id="6" xr3:uid="{00000000-0010-0000-0700-00000600000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8000000}" name="Table_9_Final_Nutrient_Budgets" displayName="Table_9_Final_Nutrient_Budgets" ref="A4:B14" totalsRowShown="0" headerRowDxfId="82" dataDxfId="80" headerRowBorderDxfId="81" tableBorderDxfId="79" totalsRowBorderDxfId="78">
  <autoFilter ref="A4:B14" xr:uid="{00000000-0009-0000-0100-000010000000}">
    <filterColumn colId="0" hiddenButton="1"/>
    <filterColumn colId="1" hiddenButton="1"/>
  </autoFilter>
  <tableColumns count="2">
    <tableColumn id="1" xr3:uid="{00000000-0010-0000-0800-000001000000}" name="Description of values generated" dataDxfId="77"/>
    <tableColumn id="2" xr3:uid="{00000000-0010-0000-0800-000002000000}"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9000000}" name="Table2" displayName="Table2" ref="A690:A706" totalsRowShown="0" headerRowDxfId="75" dataDxfId="73" headerRowBorderDxfId="74" tableBorderDxfId="72" totalsRowBorderDxfId="71">
  <autoFilter ref="A690:A706" xr:uid="{00000000-0009-0000-0100-000002000000}">
    <filterColumn colId="0" hiddenButton="1"/>
  </autoFilter>
  <tableColumns count="1">
    <tableColumn id="1" xr3:uid="{00000000-0010-0000-0900-000001000000}"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A000000}" name="Table6" displayName="Table6" ref="A670:A687" totalsRowShown="0" headerRowDxfId="69" dataDxfId="67" headerRowBorderDxfId="68" tableBorderDxfId="66" totalsRowBorderDxfId="65">
  <autoFilter ref="A670:A687" xr:uid="{00000000-0009-0000-0100-000006000000}">
    <filterColumn colId="0" hiddenButton="1"/>
  </autoFilter>
  <tableColumns count="1">
    <tableColumn id="1" xr3:uid="{00000000-0010-0000-0A00-000001000000}"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B000000}" name="Table8" displayName="Table8" ref="A665:B667" totalsRowShown="0" headerRowDxfId="63" dataDxfId="62">
  <autoFilter ref="A665:B667" xr:uid="{00000000-0009-0000-0100-000008000000}">
    <filterColumn colId="0" hiddenButton="1"/>
    <filterColumn colId="1" hiddenButton="1"/>
  </autoFilter>
  <tableColumns count="2">
    <tableColumn id="1" xr3:uid="{00000000-0010-0000-0B00-000001000000}" name="NVZ" dataDxfId="61"/>
    <tableColumn id="2" xr3:uid="{00000000-0010-0000-0B00-000002000000}"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C000000}" name="Table9" displayName="Table9" ref="A656:C662" totalsRowShown="0" headerRowDxfId="59" dataDxfId="58">
  <autoFilter ref="A656:C662" xr:uid="{00000000-0009-0000-0100-000009000000}">
    <filterColumn colId="0" hiddenButton="1"/>
    <filterColumn colId="1" hiddenButton="1"/>
    <filterColumn colId="2" hiddenButton="1"/>
  </autoFilter>
  <tableColumns count="3">
    <tableColumn id="1" xr3:uid="{00000000-0010-0000-0C00-000001000000}" name="Soilscape drainage term" dataDxfId="57"/>
    <tableColumn id="2" xr3:uid="{00000000-0010-0000-0C00-000002000000}" name="Farmscoper term" dataDxfId="56"/>
    <tableColumn id="3" xr3:uid="{00000000-0010-0000-0C00-000003000000}"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D000000}" name="Table11" displayName="Table11" ref="A643:B653" totalsRowShown="0" headerRowDxfId="54" dataDxfId="53">
  <autoFilter ref="A643:B653" xr:uid="{00000000-0009-0000-0100-00000B000000}">
    <filterColumn colId="0" hiddenButton="1"/>
    <filterColumn colId="1" hiddenButton="1"/>
  </autoFilter>
  <tableColumns count="2">
    <tableColumn id="1" xr3:uid="{00000000-0010-0000-0D00-000001000000}" name="Operational Catchment" dataDxfId="52"/>
    <tableColumn id="2" xr3:uid="{00000000-0010-0000-0D00-00000200000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E000000}" name="Table12" displayName="Table12" ref="A617:K640" totalsRowShown="0" headerRowDxfId="50" dataDxfId="48" headerRowBorderDxfId="49" tableBorderDxfId="47" totalsRowBorderDxfId="46">
  <autoFilter ref="A617:K640"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E00-000001000000}" name="Rainfall band" dataDxfId="45"/>
    <tableColumn id="2" xr3:uid="{00000000-0010-0000-0E00-000002000000}" name="Mid" dataDxfId="44"/>
    <tableColumn id="3" xr3:uid="{00000000-0010-0000-0E00-000003000000}" name="Farmscoper Equivalent" dataDxfId="43"/>
    <tableColumn id="4" xr3:uid="{00000000-0010-0000-0E00-000004000000}" name="P Urban Runoff Coefficient " dataDxfId="42"/>
    <tableColumn id="5" xr3:uid="{00000000-0010-0000-0E00-000005000000}" name="N Urban Runoff Coefficient (kg/ha/yr)" dataDxfId="41"/>
    <tableColumn id="6" xr3:uid="{00000000-0010-0000-0E00-000006000000}" name="Residential P export coefficient (kg/ha/yr)" dataDxfId="40"/>
    <tableColumn id="7" xr3:uid="{00000000-0010-0000-0E00-000007000000}" name="Commercial / industrial P export coefficient (kg/ha/yr)" dataDxfId="39"/>
    <tableColumn id="8" xr3:uid="{00000000-0010-0000-0E00-000008000000}" name="Open urban P export coefficient (kg/ha/yr)" dataDxfId="38"/>
    <tableColumn id="9" xr3:uid="{00000000-0010-0000-0E00-000009000000}" name="Residential N export coefficient (kg/ha/yr)" dataDxfId="37"/>
    <tableColumn id="10" xr3:uid="{00000000-0010-0000-0E00-00000A000000}" name="Commercial / industrial N export coefficient (kg/ha/yr)" dataDxfId="36"/>
    <tableColumn id="11" xr3:uid="{00000000-0010-0000-0E00-00000B000000}"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F000000}" name="Table13" displayName="Table13" ref="A89:M614" totalsRowShown="0" headerRowDxfId="34" dataDxfId="32" headerRowBorderDxfId="33" tableBorderDxfId="31" totalsRowBorderDxfId="30">
  <autoFilter ref="A89:M614"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F00-000001000000}" name="Catchment" dataDxfId="29"/>
    <tableColumn id="2" xr3:uid="{00000000-0010-0000-0F00-000002000000}" name="Farmscoper Farm Term" dataDxfId="28"/>
    <tableColumn id="3" xr3:uid="{00000000-0010-0000-0F00-000003000000}" name="NVZ" dataDxfId="27"/>
    <tableColumn id="4" xr3:uid="{00000000-0010-0000-0F00-000004000000}" name="Climate" dataDxfId="26"/>
    <tableColumn id="5" xr3:uid="{00000000-0010-0000-0F00-000005000000}" name="Farmscoper Soil Drainage Term" dataDxfId="25"/>
    <tableColumn id="6" xr3:uid="{00000000-0010-0000-0F00-000006000000}" name="Lookup" dataDxfId="24">
      <calculatedColumnFormula>"|"&amp;"|"&amp;"|"&amp;E90</calculatedColumnFormula>
    </tableColumn>
    <tableColumn id="7" xr3:uid="{00000000-0010-0000-0F00-000007000000}" name="Phosphorus export coefficient" dataDxfId="23"/>
    <tableColumn id="8" xr3:uid="{00000000-0010-0000-0F00-000008000000}" name="Nitrogen export coefficient" dataDxfId="22"/>
    <tableColumn id="9" xr3:uid="{00000000-0010-0000-0F00-000009000000}" name="Farm Lookup" dataDxfId="21"/>
    <tableColumn id="10" xr3:uid="{00000000-0010-0000-0F00-00000A000000}" name="Mean P export of farm type and climate combination" dataDxfId="20"/>
    <tableColumn id="11" xr3:uid="{00000000-0010-0000-0F00-00000B000000}" name="Mean N export of farm type and climate combination" dataDxfId="19"/>
    <tableColumn id="12" xr3:uid="{00000000-0010-0000-0F00-00000C000000}" name="Mean P export of farm type" dataDxfId="18"/>
    <tableColumn id="13" xr3:uid="{00000000-0010-0000-0F00-00000D000000}"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e14" displayName="Table14" ref="A4:J86" totalsRowShown="0" headerRowDxfId="16" dataDxfId="14" headerRowBorderDxfId="15" tableBorderDxfId="13" totalsRowBorderDxfId="12">
  <autoFilter ref="A4:J86"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000-000001000000}" name="Discharge Site Name" dataDxfId="11"/>
    <tableColumn id="2" xr3:uid="{00000000-0010-0000-1000-000002000000}" name="Phosphorus, Total as P (mg/l)" dataDxfId="10"/>
    <tableColumn id="3" xr3:uid="{00000000-0010-0000-1000-000003000000}" name="Nitrogen, Total as N (mg/l)" dataDxfId="9"/>
    <tableColumn id="4" xr3:uid="{00000000-0010-0000-1000-000004000000}" name="Phosphorus, Total as P (mg/l), permit post 2025" dataDxfId="8"/>
    <tableColumn id="5" xr3:uid="{00000000-0010-0000-1000-000005000000}" name="Nitrogen, Total as N (mg/l), permit post 2025" dataDxfId="7"/>
    <tableColumn id="6" xr3:uid="{00000000-0010-0000-1000-000006000000}" name="Nitrogen Total as N (mg/l) with deductible acceptable loading" dataDxfId="6"/>
    <tableColumn id="7" xr3:uid="{00000000-0010-0000-1000-000007000000}" name="Nitrogen Total as N (mg/l), permit post 2025 with deductible acceptable loading" dataDxfId="5"/>
    <tableColumn id="8" xr3:uid="{00000000-0010-0000-1000-000008000000}" name="Phosphorus, Total as P (mg/l), permit post 2030" dataDxfId="4"/>
    <tableColumn id="9" xr3:uid="{00000000-0010-0000-1000-000009000000}" name="Nitrogen, Total as N (mg/l), permit post 2030" dataDxfId="3"/>
    <tableColumn id="10" xr3:uid="{00000000-0010-0000-1000-00000A000000}"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8"/>
  <sheetViews>
    <sheetView topLeftCell="A49" zoomScaleNormal="100" workbookViewId="0"/>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7"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00000000-0004-0000-0000-000000000000}"/>
    <hyperlink ref="A43" r:id="rId2" xr:uid="{00000000-0004-0000-0000-000001000000}"/>
    <hyperlink ref="A44" r:id="rId3" location="." xr:uid="{00000000-0004-0000-0000-000002000000}"/>
    <hyperlink ref="A45" r:id="rId4" xr:uid="{00000000-0004-0000-0000-000003000000}"/>
    <hyperlink ref="A46" r:id="rId5" xr:uid="{00000000-0004-0000-0000-000004000000}"/>
    <hyperlink ref="A22" r:id="rId6" xr:uid="{00000000-0004-0000-0000-000005000000}"/>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0000000-0004-0000-0000-000006000000}"/>
    <hyperlink ref="A40" r:id="rId8" xr:uid="{00000000-0004-0000-0000-000007000000}"/>
    <hyperlink ref="A50" r:id="rId9" xr:uid="{00000000-0004-0000-0000-000008000000}"/>
    <hyperlink ref="B11" location="Nutrients_from_wastewater!A1" display="Nutrients from wastewater" xr:uid="{00000000-0004-0000-0000-000009000000}"/>
    <hyperlink ref="B12" location="Nutrients_from_current_land_use!A1" display="Nutrients from current land use" xr:uid="{00000000-0004-0000-0000-00000A000000}"/>
    <hyperlink ref="B13" location="Nutrients_from_future_land_use!A1" display="Nutrients from future land use" xr:uid="{00000000-0004-0000-0000-00000B000000}"/>
    <hyperlink ref="B15" location="Final_nutrient_budgets!A1" display="Final_nutrient_budgets" xr:uid="{00000000-0004-0000-0000-00000C000000}"/>
    <hyperlink ref="B14" location="SuDS!A1" display="SuDS" xr:uid="{00000000-0004-0000-0000-00000D000000}"/>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3"/>
  <sheetViews>
    <sheetView topLeftCell="A7" zoomScaleNormal="100" workbookViewId="0">
      <selection activeCell="C8" sqref="C8"/>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46023</v>
      </c>
      <c r="C5" s="18"/>
    </row>
    <row r="6" spans="1:3" ht="20.25" customHeight="1" x14ac:dyDescent="0.3">
      <c r="A6" s="17" t="s">
        <v>69</v>
      </c>
      <c r="B6" s="25">
        <v>2</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2</v>
      </c>
    </row>
    <row r="18" spans="1:2" ht="20.25" customHeight="1" x14ac:dyDescent="0.3">
      <c r="A18" s="17" t="s">
        <v>79</v>
      </c>
      <c r="B18" s="31">
        <f>IFERROR(B17*B7,0)</f>
        <v>240</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0.61</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7"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00000000-0002-0000-0100-000000000000}">
      <formula1>0</formula1>
    </dataValidation>
    <dataValidation type="decimal" operator="greaterThanOrEqual" showErrorMessage="1" errorTitle="Water usage:" error="Please enter a whole number in litres/person/day" prompt="Keep as 120 unless other efficiency measures are used. " sqref="B7" xr:uid="{00000000-0002-0000-0100-000001000000}">
      <formula1>0</formula1>
    </dataValidation>
    <dataValidation type="decimal" operator="greaterThanOrEqual" showErrorMessage="1" prompt="The average occupancy rate (people per dwelling/unit) should not be edited unless there is sufficient evidence." sqref="B6" xr:uid="{00000000-0002-0000-0100-000002000000}">
      <formula1>0</formula1>
    </dataValidation>
    <dataValidation type="date" operator="greaterThan" allowBlank="1" showErrorMessage="1" errorTitle="Date Error" error="Please enter a date after 01/01/2022 date in correct dd/mm/yyyy format." prompt="Please enter the date using dd/mm/yyyy format. " sqref="B5" xr:uid="{00000000-0002-0000-0100-000003000000}">
      <formula1>44562</formula1>
    </dataValidation>
    <dataValidation type="decimal" operator="greaterThanOrEqual" allowBlank="1" showInputMessage="1" showErrorMessage="1" sqref="C11" xr:uid="{00000000-0002-0000-0100-000004000000}">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00000000-0002-0000-0100-000005000000}">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00000000-0002-0000-0100-000006000000}">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0"/>
  <sheetViews>
    <sheetView tabSelected="1" zoomScaleNormal="100" workbookViewId="0">
      <selection activeCell="A11" sqref="A11"/>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824</v>
      </c>
    </row>
    <row r="7" spans="1:6" ht="23.25" customHeight="1" x14ac:dyDescent="0.3">
      <c r="A7" s="17" t="s">
        <v>85</v>
      </c>
      <c r="B7" s="44"/>
    </row>
    <row r="8" spans="1:6" ht="23.25" customHeight="1" x14ac:dyDescent="0.3">
      <c r="A8" s="20" t="s">
        <v>86</v>
      </c>
      <c r="B8" s="45"/>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0.01</v>
      </c>
      <c r="C28" s="39">
        <f>SUM(C11:C27)</f>
        <v>0</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00000000-0002-0000-0200-000000000000}">
      <formula1>0</formula1>
    </dataValidation>
  </dataValidations>
  <pageMargins left="0.7" right="0.7" top="0.75" bottom="0.75" header="0.3" footer="0.3"/>
  <pageSetup paperSize="9"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00000000-0002-0000-0200-000001000000}">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00000000-0002-0000-0200-000002000000}">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00000000-0002-0000-0200-000003000000}">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00000000-0002-0000-0200-000004000000}">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00000000-0002-0000-0200-000005000000}">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2"/>
  <sheetViews>
    <sheetView topLeftCell="A3" zoomScaleNormal="100" workbookViewId="0">
      <selection activeCell="H3" sqref="H3"/>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0.1</v>
      </c>
      <c r="C5" s="48" t="e">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#N/A</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0.1</v>
      </c>
      <c r="C22" s="54" t="e">
        <f>SUM(C5:C21)</f>
        <v>#N/A</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00000000-0002-0000-0300-000000000000}">
      <formula1>0</formula1>
    </dataValidation>
  </dataValidations>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00000000-0002-0000-0300-000001000000}">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0"/>
  <sheetViews>
    <sheetView topLeftCell="B4"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7" type="noConversion"/>
  <dataValidations count="4">
    <dataValidation type="decimal" operator="greaterThanOrEqual" allowBlank="1" showErrorMessage="1" prompt="Please enter area in hectares." sqref="B5:B29" xr:uid="{00000000-0002-0000-0400-000000000000}">
      <formula1>0</formula1>
    </dataValidation>
    <dataValidation type="decimal" allowBlank="1" showErrorMessage="1" prompt="Please enter area in hectares." sqref="C5:C29" xr:uid="{00000000-0002-0000-0400-000001000000}">
      <formula1>0</formula1>
      <formula2>100</formula2>
    </dataValidation>
    <dataValidation allowBlank="1" showErrorMessage="1" prompt="Please enter area in hectares." sqref="B30:D30" xr:uid="{00000000-0002-0000-0400-000002000000}"/>
    <dataValidation type="decimal" allowBlank="1" showErrorMessage="1" sqref="F5:F29" xr:uid="{00000000-0002-0000-0400-000003000000}">
      <formula1>0</formula1>
      <formula2>100</formula2>
    </dataValidation>
  </dataValidations>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400000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
  <sheetViews>
    <sheetView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0.61</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0.61</v>
      </c>
    </row>
    <row r="8" spans="1:4" ht="23.25" customHeight="1" x14ac:dyDescent="0.3">
      <c r="A8" s="17" t="s">
        <v>113</v>
      </c>
      <c r="B8" s="72">
        <f>IFERROR(IF(B7&lt;0,B7,B7*1.2),0)</f>
        <v>0.73199999999999998</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0.73</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t="e">
        <f>VLOOKUP(Nutrients_from_current_land_use!B7,Value_look_up_tables!A618:I640,9,FALSE)</f>
        <v>#N/A</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t="e">
        <f>VLOOKUP(Nutrients_from_current_land_use!B7,Value_look_up_tables!A618:K640,10,FALSE)</f>
        <v>#N/A</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t="e">
        <f>VLOOKUP(Nutrients_from_current_land_use!B7,Value_look_up_tables!A618:N640,11,FALSE)</f>
        <v>#N/A</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7" type="noConversion"/>
  <dataValidations count="1">
    <dataValidation allowBlank="1" showInputMessage="1" showErrorMessage="1" prompt="This value is dependent on the rainfall volume." sqref="G612:H614 G608:H608" xr:uid="{00000000-0002-0000-0600-000000000000}"/>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eadf615d-60bf-4100-8f9d-b3b6b1afcaac"/>
    <ds:schemaRef ds:uri="http://schemas.openxmlformats.org/package/2006/metadata/core-properties"/>
    <ds:schemaRef ds:uri="http://purl.org/dc/elements/1.1/"/>
    <ds:schemaRef ds:uri="1b0cf190-34a4-46df-8e99-7b7b75534f8a"/>
    <ds:schemaRef ds:uri="http://purl.org/dc/dcmitype/"/>
    <ds:schemaRef ds:uri="662745e8-e224-48e8-a2e3-254862b8c2f5"/>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Donophy, Selina</cp:lastModifiedBy>
  <cp:revision/>
  <cp:lastPrinted>2026-09-14T12:45:12Z</cp:lastPrinted>
  <dcterms:created xsi:type="dcterms:W3CDTF">2021-10-14T13:24:34Z</dcterms:created>
  <dcterms:modified xsi:type="dcterms:W3CDTF">2026-10-01T10:05:32Z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